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activeTab="1"/>
  </bookViews>
  <sheets>
    <sheet name="1-11月" sheetId="1" r:id="rId1"/>
    <sheet name="11月" sheetId="2" r:id="rId2"/>
  </sheets>
  <calcPr calcId="144525"/>
</workbook>
</file>

<file path=xl/sharedStrings.xml><?xml version="1.0" encoding="utf-8"?>
<sst xmlns="http://schemas.openxmlformats.org/spreadsheetml/2006/main" count="344" uniqueCount="45">
  <si>
    <t>1-11月份交易数据统计表</t>
  </si>
  <si>
    <t xml:space="preserve">总体情况  </t>
  </si>
  <si>
    <t>招标类项目</t>
  </si>
  <si>
    <t>竞价类项目</t>
  </si>
  <si>
    <t>总体情况
（自动计算）</t>
  </si>
  <si>
    <t>类别</t>
  </si>
  <si>
    <t>交易数
（宗）</t>
  </si>
  <si>
    <t>交易数
同比增长</t>
  </si>
  <si>
    <t>交易额
（亿元）</t>
  </si>
  <si>
    <t>交易额
同比增长</t>
  </si>
  <si>
    <t>招标价
（亿元）</t>
  </si>
  <si>
    <t>中标价
（亿元）</t>
  </si>
  <si>
    <t>节约额
（亿元）</t>
  </si>
  <si>
    <t>节约额
同比增长</t>
  </si>
  <si>
    <t>底价
（亿元）</t>
  </si>
  <si>
    <t>成交价
（亿元）</t>
  </si>
  <si>
    <t>增收额
（亿元）</t>
  </si>
  <si>
    <t>增收额
同比增长</t>
  </si>
  <si>
    <t>按类别合计</t>
  </si>
  <si>
    <t>工程建设项目</t>
  </si>
  <si>
    <t>政府采购项目</t>
  </si>
  <si>
    <t xml:space="preserve">           </t>
  </si>
  <si>
    <t>土地及矿业权出让</t>
  </si>
  <si>
    <t>国有产权出让</t>
  </si>
  <si>
    <t>其他类（PPP、排污权等）</t>
  </si>
  <si>
    <t>／</t>
  </si>
  <si>
    <t>按县市区合计</t>
  </si>
  <si>
    <t>综合</t>
  </si>
  <si>
    <t>市直</t>
  </si>
  <si>
    <t>岳阳县</t>
  </si>
  <si>
    <t>华容县</t>
  </si>
  <si>
    <t>湘阴县</t>
  </si>
  <si>
    <t>平江县</t>
  </si>
  <si>
    <t>汨罗市</t>
  </si>
  <si>
    <t>临湘市</t>
  </si>
  <si>
    <t>岳阳楼区</t>
  </si>
  <si>
    <t>云溪区</t>
  </si>
  <si>
    <t>/</t>
  </si>
  <si>
    <t>君山区</t>
  </si>
  <si>
    <t>经开区</t>
  </si>
  <si>
    <t>临港新区</t>
  </si>
  <si>
    <t>南湖新区</t>
  </si>
  <si>
    <t>屈原区</t>
  </si>
  <si>
    <t>/表示去年同期为0，无法计算增长率</t>
  </si>
  <si>
    <t>2023年11月份交易数据统计表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</si>
</sst>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6" borderId="13" applyNumberFormat="0" applyAlignment="0" applyProtection="0">
      <alignment vertical="center"/>
    </xf>
    <xf numFmtId="0" fontId="16" fillId="7" borderId="14" applyNumberFormat="0" applyAlignment="0" applyProtection="0">
      <alignment vertical="center"/>
    </xf>
    <xf numFmtId="0" fontId="17" fillId="7" borderId="13" applyNumberFormat="0" applyAlignment="0" applyProtection="0">
      <alignment vertical="center"/>
    </xf>
    <xf numFmtId="0" fontId="18" fillId="8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57" fontId="2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2" fillId="2" borderId="1" xfId="49" applyFont="1" applyFill="1" applyBorder="1" applyAlignment="1">
      <alignment horizontal="center" vertical="center" wrapText="1"/>
    </xf>
    <xf numFmtId="176" fontId="2" fillId="2" borderId="1" xfId="49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0" fillId="2" borderId="1" xfId="49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0" fontId="2" fillId="2" borderId="1" xfId="49" applyNumberFormat="1" applyFont="1" applyFill="1" applyBorder="1" applyAlignment="1">
      <alignment horizontal="center" vertical="center" wrapText="1"/>
    </xf>
    <xf numFmtId="10" fontId="3" fillId="2" borderId="1" xfId="49" applyNumberFormat="1" applyFont="1" applyFill="1" applyBorder="1" applyAlignment="1">
      <alignment horizontal="center" vertical="center" wrapText="1"/>
    </xf>
    <xf numFmtId="10" fontId="4" fillId="2" borderId="1" xfId="49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57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6" fontId="0" fillId="2" borderId="1" xfId="49" applyNumberForma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49" applyNumberFormat="1" applyFont="1" applyFill="1" applyBorder="1" applyAlignment="1">
      <alignment horizontal="center" vertical="center" wrapText="1"/>
    </xf>
    <xf numFmtId="176" fontId="4" fillId="2" borderId="1" xfId="49" applyNumberFormat="1" applyFont="1" applyFill="1" applyBorder="1" applyAlignment="1">
      <alignment horizontal="center" vertical="center" wrapText="1"/>
    </xf>
    <xf numFmtId="0" fontId="5" fillId="2" borderId="1" xfId="49" applyNumberFormat="1" applyFont="1" applyFill="1" applyBorder="1" applyAlignment="1">
      <alignment horizontal="center" vertical="center" wrapText="1"/>
    </xf>
    <xf numFmtId="176" fontId="5" fillId="2" borderId="1" xfId="49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0" fontId="0" fillId="2" borderId="1" xfId="49" applyNumberFormat="1" applyFill="1" applyBorder="1" applyAlignment="1">
      <alignment horizontal="center" vertical="center" wrapText="1"/>
    </xf>
    <xf numFmtId="0" fontId="6" fillId="2" borderId="1" xfId="49" applyNumberFormat="1" applyFont="1" applyFill="1" applyBorder="1" applyAlignment="1">
      <alignment horizontal="center" vertical="center" wrapText="1"/>
    </xf>
    <xf numFmtId="176" fontId="0" fillId="2" borderId="1" xfId="49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2" xfId="49" applyNumberFormat="1" applyFill="1" applyBorder="1">
      <alignment vertical="center"/>
    </xf>
    <xf numFmtId="176" fontId="0" fillId="2" borderId="2" xfId="49" applyNumberFormat="1" applyFill="1" applyBorder="1">
      <alignment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176" fontId="4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57" fontId="2" fillId="2" borderId="7" xfId="0" applyNumberFormat="1" applyFont="1" applyFill="1" applyBorder="1" applyAlignment="1">
      <alignment horizontal="center" vertical="center" wrapText="1"/>
    </xf>
    <xf numFmtId="57" fontId="2" fillId="2" borderId="8" xfId="0" applyNumberFormat="1" applyFont="1" applyFill="1" applyBorder="1" applyAlignment="1">
      <alignment horizontal="center" vertical="center" wrapText="1"/>
    </xf>
    <xf numFmtId="57" fontId="2" fillId="2" borderId="9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0" fillId="0" borderId="1" xfId="49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0" fontId="4" fillId="4" borderId="1" xfId="49" applyNumberFormat="1" applyFont="1" applyFill="1" applyBorder="1" applyAlignment="1">
      <alignment horizontal="center" vertical="center" wrapText="1"/>
    </xf>
    <xf numFmtId="176" fontId="5" fillId="4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57" fontId="4" fillId="0" borderId="7" xfId="0" applyNumberFormat="1" applyFont="1" applyFill="1" applyBorder="1" applyAlignment="1">
      <alignment horizontal="center" vertical="center" wrapText="1"/>
    </xf>
    <xf numFmtId="57" fontId="4" fillId="0" borderId="8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0" fontId="4" fillId="4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4" borderId="1" xfId="0" applyNumberFormat="1" applyFont="1" applyFill="1" applyBorder="1" applyAlignment="1">
      <alignment horizontal="center" vertical="center" wrapText="1"/>
    </xf>
    <xf numFmtId="0" fontId="4" fillId="0" borderId="1" xfId="49" applyNumberFormat="1" applyFont="1" applyBorder="1" applyAlignment="1">
      <alignment horizontal="center" vertical="center" wrapText="1"/>
    </xf>
    <xf numFmtId="176" fontId="4" fillId="0" borderId="1" xfId="49" applyNumberFormat="1" applyFont="1" applyBorder="1" applyAlignment="1">
      <alignment horizontal="center" vertical="center" wrapText="1"/>
    </xf>
    <xf numFmtId="176" fontId="4" fillId="4" borderId="1" xfId="49" applyNumberFormat="1" applyFont="1" applyFill="1" applyBorder="1" applyAlignment="1">
      <alignment horizontal="center" vertical="center" wrapText="1"/>
    </xf>
    <xf numFmtId="0" fontId="5" fillId="0" borderId="1" xfId="49" applyNumberFormat="1" applyFont="1" applyBorder="1" applyAlignment="1">
      <alignment horizontal="center" vertical="center" wrapText="1"/>
    </xf>
    <xf numFmtId="176" fontId="5" fillId="0" borderId="1" xfId="49" applyNumberFormat="1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0" fillId="4" borderId="1" xfId="49" applyNumberFormat="1" applyFill="1" applyBorder="1" applyAlignment="1">
      <alignment horizontal="center" vertical="center" wrapText="1"/>
    </xf>
    <xf numFmtId="176" fontId="0" fillId="4" borderId="1" xfId="49" applyNumberForma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176" fontId="0" fillId="4" borderId="1" xfId="49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49" applyNumberFormat="1" applyBorder="1">
      <alignment vertical="center"/>
    </xf>
    <xf numFmtId="176" fontId="0" fillId="0" borderId="2" xfId="49" applyNumberFormat="1" applyBorder="1">
      <alignment vertical="center"/>
    </xf>
    <xf numFmtId="0" fontId="0" fillId="0" borderId="2" xfId="0" applyNumberFormat="1" applyFill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0" fontId="4" fillId="0" borderId="1" xfId="49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X97"/>
  <sheetViews>
    <sheetView topLeftCell="B1" workbookViewId="0">
      <selection activeCell="A1" sqref="$A1:$XFD1048576"/>
    </sheetView>
  </sheetViews>
  <sheetFormatPr defaultColWidth="8.9" defaultRowHeight="13.5"/>
  <cols>
    <col min="1" max="1" width="8.9" style="61" hidden="1" customWidth="1"/>
    <col min="2" max="2" width="14.5833333333333" style="61" customWidth="1"/>
    <col min="3" max="3" width="8.9" style="61" hidden="1" customWidth="1"/>
    <col min="4" max="4" width="15.175" style="61" hidden="1" customWidth="1"/>
    <col min="5" max="5" width="9.35833333333333" style="61" hidden="1" customWidth="1"/>
    <col min="6" max="6" width="15.175" style="61" hidden="1" customWidth="1"/>
    <col min="7" max="7" width="9" style="61" hidden="1" customWidth="1"/>
    <col min="8" max="9" width="10.175" style="61" hidden="1" customWidth="1"/>
    <col min="10" max="10" width="9" style="61" hidden="1" customWidth="1"/>
    <col min="11" max="11" width="12.175" style="61" hidden="1" customWidth="1"/>
    <col min="12" max="12" width="9" style="61" hidden="1" customWidth="1"/>
    <col min="13" max="13" width="11.9166666666667" style="61" hidden="1" customWidth="1"/>
    <col min="14" max="14" width="11.9916666666667" style="61" hidden="1" customWidth="1"/>
    <col min="15" max="15" width="10.5416666666667" style="61" hidden="1" customWidth="1"/>
    <col min="16" max="16" width="10.9" style="61" hidden="1" customWidth="1"/>
    <col min="17" max="17" width="8.9" style="61" customWidth="1"/>
    <col min="18" max="18" width="15.175" style="61" customWidth="1"/>
    <col min="19" max="19" width="10.4583333333333" style="61" customWidth="1"/>
    <col min="20" max="20" width="14" style="61" customWidth="1"/>
    <col min="21" max="21" width="9" style="61" customWidth="1"/>
    <col min="22" max="22" width="11" style="61" customWidth="1"/>
    <col min="23" max="23" width="10.175" style="61" customWidth="1"/>
    <col min="24" max="24" width="9" style="61" customWidth="1"/>
    <col min="25" max="25" width="10.175" style="61" customWidth="1"/>
    <col min="26" max="26" width="9" style="61" customWidth="1"/>
    <col min="27" max="27" width="13.1416666666667" style="61" customWidth="1"/>
    <col min="28" max="28" width="14.0833333333333" style="61" customWidth="1"/>
    <col min="29" max="29" width="9.63333333333333" style="61" customWidth="1"/>
    <col min="30" max="30" width="17" style="61" customWidth="1"/>
    <col min="31" max="31" width="8.9" style="61" hidden="1" customWidth="1"/>
    <col min="32" max="32" width="11.8166666666667" style="61" hidden="1" customWidth="1"/>
    <col min="33" max="33" width="11.8916666666667" style="61" hidden="1" customWidth="1"/>
    <col min="34" max="34" width="9.35833333333333" style="61" hidden="1" customWidth="1"/>
    <col min="35" max="35" width="10.6666666666667" style="61" hidden="1" customWidth="1"/>
    <col min="36" max="36" width="10.4583333333333" style="61" hidden="1" customWidth="1"/>
    <col min="37" max="37" width="8.9" style="61" hidden="1" customWidth="1"/>
    <col min="38" max="38" width="12.15" style="61" hidden="1" customWidth="1"/>
    <col min="39" max="39" width="12.0166666666667" style="61" hidden="1" customWidth="1"/>
    <col min="40" max="40" width="9.45" style="61" hidden="1" customWidth="1"/>
    <col min="41" max="41" width="8.9" style="61" hidden="1" customWidth="1"/>
    <col min="42" max="42" width="13.65" style="61" hidden="1" customWidth="1"/>
    <col min="43" max="43" width="11.8916666666667" style="61" hidden="1" customWidth="1"/>
    <col min="44" max="45" width="10.6333333333333" style="61" hidden="1" customWidth="1"/>
    <col min="46" max="46" width="11.1" style="61" hidden="1" customWidth="1"/>
    <col min="47" max="47" width="13.0083333333333" style="61" hidden="1" customWidth="1"/>
    <col min="48" max="48" width="12.775" style="61" hidden="1" customWidth="1"/>
    <col min="49" max="49" width="12.225" style="61" hidden="1" customWidth="1"/>
    <col min="50" max="50" width="11.6" style="61" hidden="1" customWidth="1"/>
    <col min="51" max="16384" width="8.9" style="61"/>
  </cols>
  <sheetData>
    <row r="1" s="61" customFormat="1" ht="20.4" customHeight="1" spans="1:50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</row>
    <row r="2" s="61" customFormat="1" ht="14.25" spans="1:50">
      <c r="A2" s="63"/>
      <c r="B2" s="5"/>
      <c r="C2" s="64" t="s">
        <v>1</v>
      </c>
      <c r="D2" s="65"/>
      <c r="E2" s="65"/>
      <c r="F2" s="66"/>
      <c r="G2" s="64" t="s">
        <v>2</v>
      </c>
      <c r="H2" s="65"/>
      <c r="I2" s="65"/>
      <c r="J2" s="65"/>
      <c r="K2" s="66"/>
      <c r="L2" s="64" t="s">
        <v>3</v>
      </c>
      <c r="M2" s="65"/>
      <c r="N2" s="65"/>
      <c r="O2" s="65"/>
      <c r="P2" s="66"/>
      <c r="Q2" s="64" t="s">
        <v>1</v>
      </c>
      <c r="R2" s="65"/>
      <c r="S2" s="65"/>
      <c r="T2" s="66"/>
      <c r="U2" s="64" t="s">
        <v>2</v>
      </c>
      <c r="V2" s="65"/>
      <c r="W2" s="65"/>
      <c r="X2" s="65"/>
      <c r="Y2" s="66"/>
      <c r="Z2" s="64" t="s">
        <v>3</v>
      </c>
      <c r="AA2" s="65"/>
      <c r="AB2" s="65"/>
      <c r="AC2" s="65"/>
      <c r="AD2" s="66"/>
      <c r="AE2" s="89" t="s">
        <v>4</v>
      </c>
      <c r="AF2" s="90"/>
      <c r="AG2" s="89" t="s">
        <v>2</v>
      </c>
      <c r="AH2" s="90"/>
      <c r="AI2" s="90"/>
      <c r="AJ2" s="90"/>
      <c r="AK2" s="89" t="s">
        <v>3</v>
      </c>
      <c r="AL2" s="90"/>
      <c r="AM2" s="90"/>
      <c r="AN2" s="90"/>
      <c r="AO2" s="108" t="s">
        <v>4</v>
      </c>
      <c r="AP2" s="108"/>
      <c r="AQ2" s="108" t="s">
        <v>2</v>
      </c>
      <c r="AR2" s="108"/>
      <c r="AS2" s="108"/>
      <c r="AT2" s="108"/>
      <c r="AU2" s="108" t="s">
        <v>3</v>
      </c>
      <c r="AV2" s="108"/>
      <c r="AW2" s="108"/>
      <c r="AX2" s="108"/>
    </row>
    <row r="3" s="61" customFormat="1" ht="28.5" spans="1:50">
      <c r="A3" s="63"/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6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6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6</v>
      </c>
      <c r="R3" s="9" t="s">
        <v>7</v>
      </c>
      <c r="S3" s="9" t="s">
        <v>8</v>
      </c>
      <c r="T3" s="9" t="s">
        <v>9</v>
      </c>
      <c r="U3" s="9" t="s">
        <v>6</v>
      </c>
      <c r="V3" s="9" t="s">
        <v>10</v>
      </c>
      <c r="W3" s="9" t="s">
        <v>11</v>
      </c>
      <c r="X3" s="9" t="s">
        <v>12</v>
      </c>
      <c r="Y3" s="9" t="s">
        <v>13</v>
      </c>
      <c r="Z3" s="9" t="s">
        <v>6</v>
      </c>
      <c r="AA3" s="9" t="s">
        <v>14</v>
      </c>
      <c r="AB3" s="9" t="s">
        <v>15</v>
      </c>
      <c r="AC3" s="9" t="s">
        <v>16</v>
      </c>
      <c r="AD3" s="9" t="s">
        <v>17</v>
      </c>
      <c r="AE3" s="78" t="s">
        <v>6</v>
      </c>
      <c r="AF3" s="78" t="s">
        <v>8</v>
      </c>
      <c r="AG3" s="78" t="s">
        <v>6</v>
      </c>
      <c r="AH3" s="78" t="s">
        <v>10</v>
      </c>
      <c r="AI3" s="78" t="s">
        <v>11</v>
      </c>
      <c r="AJ3" s="78" t="s">
        <v>12</v>
      </c>
      <c r="AK3" s="78" t="s">
        <v>6</v>
      </c>
      <c r="AL3" s="78" t="s">
        <v>14</v>
      </c>
      <c r="AM3" s="78" t="s">
        <v>15</v>
      </c>
      <c r="AN3" s="78" t="s">
        <v>16</v>
      </c>
      <c r="AO3" s="78" t="s">
        <v>6</v>
      </c>
      <c r="AP3" s="78" t="s">
        <v>8</v>
      </c>
      <c r="AQ3" s="78" t="s">
        <v>6</v>
      </c>
      <c r="AR3" s="78" t="s">
        <v>10</v>
      </c>
      <c r="AS3" s="78" t="s">
        <v>11</v>
      </c>
      <c r="AT3" s="78" t="s">
        <v>12</v>
      </c>
      <c r="AU3" s="78" t="s">
        <v>6</v>
      </c>
      <c r="AV3" s="78" t="s">
        <v>14</v>
      </c>
      <c r="AW3" s="78" t="s">
        <v>15</v>
      </c>
      <c r="AX3" s="78" t="s">
        <v>16</v>
      </c>
    </row>
    <row r="4" s="61" customFormat="1" ht="14.25" spans="1:50">
      <c r="A4" s="67"/>
      <c r="B4" s="9" t="s">
        <v>18</v>
      </c>
      <c r="C4" s="9">
        <f t="shared" ref="C4:C24" si="0">G4+L4</f>
        <v>107</v>
      </c>
      <c r="D4" s="10">
        <f t="shared" ref="D4:D24" si="1">(C4-AE4)/AE4</f>
        <v>-0.213235294117647</v>
      </c>
      <c r="E4" s="11">
        <f t="shared" ref="E4:E24" si="2">I4+N4</f>
        <v>17.739272</v>
      </c>
      <c r="F4" s="10">
        <f t="shared" ref="F4:F24" si="3">(E4-AF4)/AF4</f>
        <v>-0.795740625776691</v>
      </c>
      <c r="G4" s="9">
        <f t="shared" ref="G4:J4" si="4">G5+G6+G9</f>
        <v>93</v>
      </c>
      <c r="H4" s="11">
        <f t="shared" si="4"/>
        <v>15.3159</v>
      </c>
      <c r="I4" s="11">
        <f t="shared" si="4"/>
        <v>14.9403</v>
      </c>
      <c r="J4" s="11">
        <f t="shared" si="4"/>
        <v>0.3756</v>
      </c>
      <c r="K4" s="31">
        <f t="shared" ref="K4:K6" si="5">(J4-AJ4)/AJ4</f>
        <v>-0.428658351080015</v>
      </c>
      <c r="L4" s="9">
        <f t="shared" ref="L4:O4" si="6">L7+L8</f>
        <v>14</v>
      </c>
      <c r="M4" s="11">
        <f t="shared" si="6"/>
        <v>2.784972</v>
      </c>
      <c r="N4" s="11">
        <f t="shared" si="6"/>
        <v>2.798972</v>
      </c>
      <c r="O4" s="9">
        <f t="shared" si="6"/>
        <v>0.014</v>
      </c>
      <c r="P4" s="31">
        <f t="shared" ref="P4:P8" si="7">(O4-AN4)/AN4</f>
        <v>-0.796511627906977</v>
      </c>
      <c r="Q4" s="9">
        <f t="shared" ref="Q4:Q24" si="8">U4+Z4</f>
        <v>1213</v>
      </c>
      <c r="R4" s="10">
        <f t="shared" ref="R4:R8" si="9">(Q4-AO4)/AO4</f>
        <v>0.035866780529462</v>
      </c>
      <c r="S4" s="11">
        <f t="shared" ref="S4:S24" si="10">W4+AB4</f>
        <v>440.004763</v>
      </c>
      <c r="T4" s="10">
        <f t="shared" ref="T4:T8" si="11">(S4-AP4)/AP4</f>
        <v>-0.178881840267113</v>
      </c>
      <c r="U4" s="9">
        <f t="shared" ref="U4:X4" si="12">U5+U6+U9</f>
        <v>975</v>
      </c>
      <c r="V4" s="9">
        <f t="shared" si="12"/>
        <v>308.1423</v>
      </c>
      <c r="W4" s="9">
        <f t="shared" si="12"/>
        <v>300.0534</v>
      </c>
      <c r="X4" s="9">
        <f t="shared" si="12"/>
        <v>8.08889999999997</v>
      </c>
      <c r="Y4" s="31">
        <f t="shared" ref="Y4:Y6" si="13">(X4-AT4)/AT4</f>
        <v>0.734215209141777</v>
      </c>
      <c r="Z4" s="9">
        <f t="shared" ref="Z4:AC4" si="14">Z7+Z8</f>
        <v>238</v>
      </c>
      <c r="AA4" s="11">
        <f t="shared" si="14"/>
        <v>123.1188626</v>
      </c>
      <c r="AB4" s="11">
        <f t="shared" si="14"/>
        <v>139.951363</v>
      </c>
      <c r="AC4" s="11">
        <f t="shared" si="14"/>
        <v>16.8325004</v>
      </c>
      <c r="AD4" s="10">
        <f t="shared" ref="AD4:AD8" si="15">(AC4-AX4)/AX4</f>
        <v>4.49776281150994</v>
      </c>
      <c r="AE4" s="91">
        <f t="shared" ref="AE4:AE24" si="16">AG4+AK4</f>
        <v>136</v>
      </c>
      <c r="AF4" s="92">
        <f t="shared" ref="AF4:AF24" si="17">AI4+AM4</f>
        <v>86.846795</v>
      </c>
      <c r="AG4" s="96">
        <f t="shared" ref="AG4:AJ4" si="18">AG5+AG6+AG9</f>
        <v>112</v>
      </c>
      <c r="AH4" s="92">
        <f t="shared" si="18"/>
        <v>78.7387</v>
      </c>
      <c r="AI4" s="92">
        <f t="shared" si="18"/>
        <v>78.0813</v>
      </c>
      <c r="AJ4" s="92">
        <f t="shared" si="18"/>
        <v>0.657400000000003</v>
      </c>
      <c r="AK4" s="96">
        <f t="shared" ref="AK4:AN4" si="19">AK7+AK8</f>
        <v>24</v>
      </c>
      <c r="AL4" s="92">
        <f t="shared" si="19"/>
        <v>8.696695</v>
      </c>
      <c r="AM4" s="92">
        <f t="shared" si="19"/>
        <v>8.765495</v>
      </c>
      <c r="AN4" s="92">
        <f t="shared" si="19"/>
        <v>0.0688000000000002</v>
      </c>
      <c r="AO4" s="91">
        <f t="shared" ref="AO4:AO24" si="20">AQ4+AU4</f>
        <v>1171</v>
      </c>
      <c r="AP4" s="92">
        <f t="shared" ref="AP4:AP24" si="21">AS4+AW4</f>
        <v>535.86047</v>
      </c>
      <c r="AQ4" s="96">
        <f t="shared" ref="AQ4:AT4" si="22">AQ5+AQ6+AQ9</f>
        <v>931</v>
      </c>
      <c r="AR4" s="92">
        <f t="shared" si="22"/>
        <v>432.1195</v>
      </c>
      <c r="AS4" s="92">
        <f t="shared" si="22"/>
        <v>427.4552</v>
      </c>
      <c r="AT4" s="92">
        <f t="shared" si="22"/>
        <v>4.66429999999999</v>
      </c>
      <c r="AU4" s="96">
        <f t="shared" ref="AU4:AX4" si="23">AU7+AU8</f>
        <v>240</v>
      </c>
      <c r="AV4" s="92">
        <f t="shared" si="23"/>
        <v>105.34357</v>
      </c>
      <c r="AW4" s="92">
        <f t="shared" si="23"/>
        <v>108.40527</v>
      </c>
      <c r="AX4" s="92">
        <f t="shared" si="23"/>
        <v>3.0617</v>
      </c>
    </row>
    <row r="5" s="61" customFormat="1" ht="14.25" spans="1:50">
      <c r="A5" s="68"/>
      <c r="B5" s="9" t="s">
        <v>19</v>
      </c>
      <c r="C5" s="9">
        <f t="shared" si="0"/>
        <v>58</v>
      </c>
      <c r="D5" s="10">
        <f t="shared" si="1"/>
        <v>-0.283950617283951</v>
      </c>
      <c r="E5" s="11">
        <f t="shared" si="2"/>
        <v>13.5594</v>
      </c>
      <c r="F5" s="10">
        <f t="shared" si="3"/>
        <v>-0.823623985077617</v>
      </c>
      <c r="G5" s="9">
        <v>58</v>
      </c>
      <c r="H5" s="11">
        <v>13.8857</v>
      </c>
      <c r="I5" s="11">
        <v>13.5594</v>
      </c>
      <c r="J5" s="11">
        <f>H5-I5</f>
        <v>0.3263</v>
      </c>
      <c r="K5" s="31">
        <f t="shared" si="5"/>
        <v>-0.48573680063042</v>
      </c>
      <c r="L5" s="20"/>
      <c r="M5" s="20"/>
      <c r="N5" s="20"/>
      <c r="O5" s="20"/>
      <c r="P5" s="20"/>
      <c r="Q5" s="9">
        <f t="shared" si="8"/>
        <v>573</v>
      </c>
      <c r="R5" s="10">
        <f t="shared" si="9"/>
        <v>0.0690298507462687</v>
      </c>
      <c r="S5" s="11">
        <f t="shared" si="10"/>
        <v>283.8007</v>
      </c>
      <c r="T5" s="10">
        <f t="shared" si="11"/>
        <v>-0.293513534235881</v>
      </c>
      <c r="U5" s="9">
        <v>573</v>
      </c>
      <c r="V5" s="9">
        <v>290.984</v>
      </c>
      <c r="W5" s="9">
        <v>283.8007</v>
      </c>
      <c r="X5" s="9">
        <f>V5-W5</f>
        <v>7.18329999999997</v>
      </c>
      <c r="Y5" s="31">
        <f t="shared" si="13"/>
        <v>0.848983268983267</v>
      </c>
      <c r="Z5" s="20"/>
      <c r="AA5" s="20"/>
      <c r="AB5" s="20"/>
      <c r="AC5" s="20"/>
      <c r="AD5" s="10"/>
      <c r="AE5" s="91">
        <f t="shared" si="16"/>
        <v>81</v>
      </c>
      <c r="AF5" s="92">
        <f t="shared" si="17"/>
        <v>76.8778</v>
      </c>
      <c r="AG5" s="97">
        <v>81</v>
      </c>
      <c r="AH5" s="85">
        <v>77.5123</v>
      </c>
      <c r="AI5" s="85">
        <v>76.8778</v>
      </c>
      <c r="AJ5" s="98">
        <f t="shared" ref="AJ5:AJ9" si="24">AH5-AI5</f>
        <v>0.634500000000003</v>
      </c>
      <c r="AK5" s="99"/>
      <c r="AL5" s="100"/>
      <c r="AM5" s="100"/>
      <c r="AN5" s="100"/>
      <c r="AO5" s="91">
        <f t="shared" si="20"/>
        <v>536</v>
      </c>
      <c r="AP5" s="92">
        <f t="shared" si="21"/>
        <v>401.7072</v>
      </c>
      <c r="AQ5" s="97">
        <v>536</v>
      </c>
      <c r="AR5" s="85">
        <v>405.5922</v>
      </c>
      <c r="AS5" s="85">
        <v>401.7072</v>
      </c>
      <c r="AT5" s="98">
        <f t="shared" ref="AT5:AT9" si="25">AR5-AS5</f>
        <v>3.88499999999999</v>
      </c>
      <c r="AU5" s="99"/>
      <c r="AV5" s="100"/>
      <c r="AW5" s="100"/>
      <c r="AX5" s="100"/>
    </row>
    <row r="6" s="61" customFormat="1" ht="14.25" spans="1:50">
      <c r="A6" s="69"/>
      <c r="B6" s="9" t="s">
        <v>20</v>
      </c>
      <c r="C6" s="9">
        <f t="shared" si="0"/>
        <v>35</v>
      </c>
      <c r="D6" s="10">
        <f t="shared" si="1"/>
        <v>0.129032258064516</v>
      </c>
      <c r="E6" s="11">
        <f t="shared" si="2"/>
        <v>1.3809</v>
      </c>
      <c r="F6" s="10">
        <f t="shared" si="3"/>
        <v>0.14740340673037</v>
      </c>
      <c r="G6" s="14">
        <v>35</v>
      </c>
      <c r="H6" s="15">
        <v>1.4302</v>
      </c>
      <c r="I6" s="15">
        <v>1.3809</v>
      </c>
      <c r="J6" s="11">
        <f>H6-I6</f>
        <v>0.0492999999999999</v>
      </c>
      <c r="K6" s="32">
        <f t="shared" si="5"/>
        <v>1.1528384279476</v>
      </c>
      <c r="L6" s="9"/>
      <c r="M6" s="9"/>
      <c r="N6" s="9"/>
      <c r="O6" s="9"/>
      <c r="P6" s="9"/>
      <c r="Q6" s="9">
        <f t="shared" si="8"/>
        <v>402</v>
      </c>
      <c r="R6" s="10">
        <f t="shared" si="9"/>
        <v>0.0177215189873418</v>
      </c>
      <c r="S6" s="11">
        <f t="shared" si="10"/>
        <v>16.2527</v>
      </c>
      <c r="T6" s="10">
        <f t="shared" si="11"/>
        <v>-0.368778157526798</v>
      </c>
      <c r="U6" s="14">
        <v>402</v>
      </c>
      <c r="V6" s="14">
        <v>17.1583</v>
      </c>
      <c r="W6" s="14">
        <v>16.2527</v>
      </c>
      <c r="X6" s="14">
        <f>V6-W6</f>
        <v>0.9056</v>
      </c>
      <c r="Y6" s="31">
        <f t="shared" si="13"/>
        <v>0.162068523033492</v>
      </c>
      <c r="Z6" s="9"/>
      <c r="AA6" s="9"/>
      <c r="AB6" s="9"/>
      <c r="AC6" s="9"/>
      <c r="AD6" s="10"/>
      <c r="AE6" s="91">
        <f t="shared" si="16"/>
        <v>31</v>
      </c>
      <c r="AF6" s="92">
        <f t="shared" si="17"/>
        <v>1.2035</v>
      </c>
      <c r="AG6" s="99">
        <v>31</v>
      </c>
      <c r="AH6" s="100">
        <v>1.2264</v>
      </c>
      <c r="AI6" s="100">
        <v>1.2035</v>
      </c>
      <c r="AJ6" s="101">
        <f t="shared" si="24"/>
        <v>0.0228999999999999</v>
      </c>
      <c r="AK6" s="102"/>
      <c r="AL6" s="103" t="s">
        <v>21</v>
      </c>
      <c r="AM6" s="103"/>
      <c r="AN6" s="103"/>
      <c r="AO6" s="91">
        <f t="shared" si="20"/>
        <v>395</v>
      </c>
      <c r="AP6" s="92">
        <f t="shared" si="21"/>
        <v>25.748</v>
      </c>
      <c r="AQ6" s="109">
        <v>395</v>
      </c>
      <c r="AR6" s="85">
        <v>26.5273</v>
      </c>
      <c r="AS6" s="85">
        <v>25.748</v>
      </c>
      <c r="AT6" s="110">
        <f t="shared" si="25"/>
        <v>0.779299999999999</v>
      </c>
      <c r="AU6" s="111"/>
      <c r="AV6" s="85"/>
      <c r="AW6" s="85"/>
      <c r="AX6" s="85"/>
    </row>
    <row r="7" s="61" customFormat="1" ht="28.5" spans="1:50">
      <c r="A7" s="69"/>
      <c r="B7" s="9" t="s">
        <v>22</v>
      </c>
      <c r="C7" s="9">
        <f t="shared" si="0"/>
        <v>7</v>
      </c>
      <c r="D7" s="10">
        <f t="shared" si="1"/>
        <v>-0.611111111111111</v>
      </c>
      <c r="E7" s="11">
        <f t="shared" si="2"/>
        <v>1.953572</v>
      </c>
      <c r="F7" s="10">
        <f t="shared" si="3"/>
        <v>-0.765946641155571</v>
      </c>
      <c r="G7" s="9"/>
      <c r="H7" s="11"/>
      <c r="I7" s="11"/>
      <c r="J7" s="11"/>
      <c r="K7" s="31"/>
      <c r="L7" s="9">
        <v>7</v>
      </c>
      <c r="M7" s="11">
        <v>1.939572</v>
      </c>
      <c r="N7" s="11">
        <v>1.953572</v>
      </c>
      <c r="O7" s="9">
        <f>N7-M7</f>
        <v>0.014</v>
      </c>
      <c r="P7" s="31">
        <f t="shared" si="7"/>
        <v>-0.783616692426585</v>
      </c>
      <c r="Q7" s="9">
        <f t="shared" si="8"/>
        <v>157</v>
      </c>
      <c r="R7" s="10">
        <f t="shared" si="9"/>
        <v>-0.169312169312169</v>
      </c>
      <c r="S7" s="11">
        <f t="shared" si="10"/>
        <v>122.690663</v>
      </c>
      <c r="T7" s="10">
        <f t="shared" si="11"/>
        <v>0.227466723065735</v>
      </c>
      <c r="U7" s="9"/>
      <c r="V7" s="9"/>
      <c r="W7" s="9"/>
      <c r="X7" s="9"/>
      <c r="Y7" s="31"/>
      <c r="Z7" s="9">
        <v>157</v>
      </c>
      <c r="AA7" s="11">
        <v>105.9179626</v>
      </c>
      <c r="AB7" s="11">
        <v>122.690663</v>
      </c>
      <c r="AC7" s="9">
        <f>AB7-AA7</f>
        <v>16.7727004</v>
      </c>
      <c r="AD7" s="10">
        <f t="shared" si="15"/>
        <v>4.62445940779987</v>
      </c>
      <c r="AE7" s="91">
        <f t="shared" si="16"/>
        <v>18</v>
      </c>
      <c r="AF7" s="92">
        <f t="shared" si="17"/>
        <v>8.346695</v>
      </c>
      <c r="AG7" s="104"/>
      <c r="AH7" s="105"/>
      <c r="AI7" s="105"/>
      <c r="AJ7" s="101"/>
      <c r="AK7" s="97">
        <v>18</v>
      </c>
      <c r="AL7" s="85">
        <v>8.281995</v>
      </c>
      <c r="AM7" s="85">
        <v>8.346695</v>
      </c>
      <c r="AN7" s="98">
        <f>AM7-AL7</f>
        <v>0.0647000000000002</v>
      </c>
      <c r="AO7" s="91">
        <f t="shared" si="20"/>
        <v>189</v>
      </c>
      <c r="AP7" s="92">
        <f t="shared" si="21"/>
        <v>99.95437</v>
      </c>
      <c r="AQ7" s="104"/>
      <c r="AR7" s="105"/>
      <c r="AS7" s="105"/>
      <c r="AT7" s="105"/>
      <c r="AU7" s="97">
        <v>189</v>
      </c>
      <c r="AV7" s="85">
        <v>96.97227</v>
      </c>
      <c r="AW7" s="85">
        <v>99.95437</v>
      </c>
      <c r="AX7" s="98">
        <f>AW7-AV7</f>
        <v>2.9821</v>
      </c>
    </row>
    <row r="8" s="61" customFormat="1" ht="14.25" spans="1:50">
      <c r="A8" s="69"/>
      <c r="B8" s="9" t="s">
        <v>23</v>
      </c>
      <c r="C8" s="9">
        <f t="shared" si="0"/>
        <v>7</v>
      </c>
      <c r="D8" s="10">
        <f t="shared" si="1"/>
        <v>0.166666666666667</v>
      </c>
      <c r="E8" s="11">
        <f t="shared" si="2"/>
        <v>0.8454</v>
      </c>
      <c r="F8" s="10">
        <f t="shared" si="3"/>
        <v>1.01862464183381</v>
      </c>
      <c r="G8" s="16"/>
      <c r="H8" s="17"/>
      <c r="I8" s="17"/>
      <c r="J8" s="17"/>
      <c r="K8" s="31"/>
      <c r="L8" s="9">
        <v>7</v>
      </c>
      <c r="M8" s="9">
        <v>0.8454</v>
      </c>
      <c r="N8" s="9">
        <v>0.8454</v>
      </c>
      <c r="O8" s="9">
        <f>N8-M8</f>
        <v>0</v>
      </c>
      <c r="P8" s="31">
        <f t="shared" si="7"/>
        <v>-1</v>
      </c>
      <c r="Q8" s="9">
        <f t="shared" si="8"/>
        <v>81</v>
      </c>
      <c r="R8" s="10">
        <f t="shared" si="9"/>
        <v>0.588235294117647</v>
      </c>
      <c r="S8" s="11">
        <f t="shared" si="10"/>
        <v>17.2607</v>
      </c>
      <c r="T8" s="10">
        <f t="shared" si="11"/>
        <v>1.04246884947165</v>
      </c>
      <c r="U8" s="9"/>
      <c r="V8" s="9"/>
      <c r="W8" s="9"/>
      <c r="X8" s="9"/>
      <c r="Y8" s="31"/>
      <c r="Z8" s="93">
        <v>81</v>
      </c>
      <c r="AA8" s="11">
        <v>17.2009</v>
      </c>
      <c r="AB8" s="11">
        <v>17.2607</v>
      </c>
      <c r="AC8" s="9">
        <f>AB8-AA8</f>
        <v>0.0597999999999992</v>
      </c>
      <c r="AD8" s="10">
        <f t="shared" si="15"/>
        <v>-0.248743718592984</v>
      </c>
      <c r="AE8" s="91">
        <f t="shared" si="16"/>
        <v>6</v>
      </c>
      <c r="AF8" s="92">
        <f t="shared" si="17"/>
        <v>0.4188</v>
      </c>
      <c r="AG8" s="97"/>
      <c r="AH8" s="85"/>
      <c r="AI8" s="85"/>
      <c r="AJ8" s="101"/>
      <c r="AK8" s="97">
        <v>6</v>
      </c>
      <c r="AL8" s="85">
        <v>0.4147</v>
      </c>
      <c r="AM8" s="85">
        <v>0.4188</v>
      </c>
      <c r="AN8" s="98">
        <f>AM8-AL8</f>
        <v>0.00409999999999999</v>
      </c>
      <c r="AO8" s="91">
        <f t="shared" si="20"/>
        <v>51</v>
      </c>
      <c r="AP8" s="92">
        <f t="shared" si="21"/>
        <v>8.4509</v>
      </c>
      <c r="AQ8" s="112"/>
      <c r="AR8" s="113"/>
      <c r="AS8" s="113"/>
      <c r="AT8" s="113"/>
      <c r="AU8" s="114">
        <v>51</v>
      </c>
      <c r="AV8" s="85">
        <v>8.3713</v>
      </c>
      <c r="AW8" s="85">
        <v>8.4509</v>
      </c>
      <c r="AX8" s="101">
        <f>AW8-AV8</f>
        <v>0.079600000000001</v>
      </c>
    </row>
    <row r="9" s="61" customFormat="1" ht="28.5" spans="1:50">
      <c r="A9" s="70"/>
      <c r="B9" s="9" t="s">
        <v>24</v>
      </c>
      <c r="C9" s="9">
        <f t="shared" si="0"/>
        <v>0</v>
      </c>
      <c r="D9" s="10" t="e">
        <f t="shared" si="1"/>
        <v>#DIV/0!</v>
      </c>
      <c r="E9" s="11">
        <f t="shared" si="2"/>
        <v>0</v>
      </c>
      <c r="F9" s="10" t="e">
        <f t="shared" si="3"/>
        <v>#DIV/0!</v>
      </c>
      <c r="G9" s="9">
        <v>0</v>
      </c>
      <c r="H9" s="11">
        <v>0</v>
      </c>
      <c r="I9" s="11">
        <v>0</v>
      </c>
      <c r="J9" s="11">
        <v>0</v>
      </c>
      <c r="K9" s="31" t="e">
        <f t="shared" ref="K9:K52" si="26">(J9-AJ9)/AJ9</f>
        <v>#DIV/0!</v>
      </c>
      <c r="L9" s="16"/>
      <c r="M9" s="16"/>
      <c r="N9" s="16"/>
      <c r="O9" s="16"/>
      <c r="P9" s="9"/>
      <c r="Q9" s="9">
        <f t="shared" si="8"/>
        <v>0</v>
      </c>
      <c r="R9" s="10" t="s">
        <v>25</v>
      </c>
      <c r="S9" s="11">
        <f t="shared" si="10"/>
        <v>0</v>
      </c>
      <c r="T9" s="10" t="s">
        <v>25</v>
      </c>
      <c r="U9" s="9"/>
      <c r="V9" s="9"/>
      <c r="W9" s="9"/>
      <c r="X9" s="9">
        <v>0</v>
      </c>
      <c r="Y9" s="31" t="s">
        <v>25</v>
      </c>
      <c r="Z9" s="20"/>
      <c r="AA9" s="20"/>
      <c r="AB9" s="20"/>
      <c r="AC9" s="20"/>
      <c r="AD9" s="10"/>
      <c r="AE9" s="91">
        <f t="shared" si="16"/>
        <v>0</v>
      </c>
      <c r="AF9" s="92">
        <f t="shared" si="17"/>
        <v>0</v>
      </c>
      <c r="AG9" s="97">
        <v>0</v>
      </c>
      <c r="AH9" s="80">
        <v>0</v>
      </c>
      <c r="AI9" s="80">
        <v>0</v>
      </c>
      <c r="AJ9" s="101">
        <f t="shared" si="24"/>
        <v>0</v>
      </c>
      <c r="AK9" s="97"/>
      <c r="AL9" s="85"/>
      <c r="AM9" s="85"/>
      <c r="AN9" s="85"/>
      <c r="AO9" s="91">
        <f t="shared" si="20"/>
        <v>0</v>
      </c>
      <c r="AP9" s="92">
        <f t="shared" si="21"/>
        <v>0</v>
      </c>
      <c r="AQ9" s="88">
        <v>0</v>
      </c>
      <c r="AR9" s="80">
        <v>0</v>
      </c>
      <c r="AS9" s="80">
        <v>0</v>
      </c>
      <c r="AT9" s="83">
        <f t="shared" si="25"/>
        <v>0</v>
      </c>
      <c r="AU9" s="115"/>
      <c r="AV9" s="116"/>
      <c r="AW9" s="116"/>
      <c r="AX9" s="116"/>
    </row>
    <row r="10" s="61" customFormat="1" ht="14.25" spans="1:50">
      <c r="A10" s="67"/>
      <c r="B10" s="9" t="s">
        <v>26</v>
      </c>
      <c r="C10" s="9">
        <f t="shared" si="0"/>
        <v>107</v>
      </c>
      <c r="D10" s="10">
        <f t="shared" si="1"/>
        <v>-0.213235294117647</v>
      </c>
      <c r="E10" s="11">
        <f t="shared" si="2"/>
        <v>17.739272</v>
      </c>
      <c r="F10" s="10">
        <f t="shared" si="3"/>
        <v>-0.795740625776691</v>
      </c>
      <c r="G10" s="9">
        <f t="shared" ref="G10:J10" si="27">G11+G12+G13+G14+G15+G16+G17+G18+G19+G20+G21+G22+G23+G24</f>
        <v>93</v>
      </c>
      <c r="H10" s="11">
        <f t="shared" si="27"/>
        <v>15.3159</v>
      </c>
      <c r="I10" s="11">
        <f t="shared" si="27"/>
        <v>14.9403</v>
      </c>
      <c r="J10" s="11">
        <f t="shared" si="27"/>
        <v>0.3756</v>
      </c>
      <c r="K10" s="31">
        <f t="shared" si="26"/>
        <v>-0.428658351080012</v>
      </c>
      <c r="L10" s="9">
        <f t="shared" ref="L10:O10" si="28">L11+L12+L13+L14+L15+L16+L17+L18+L19+L20+L21+L22+L23+L24</f>
        <v>14</v>
      </c>
      <c r="M10" s="11">
        <f t="shared" si="28"/>
        <v>2.784972</v>
      </c>
      <c r="N10" s="11">
        <f t="shared" si="28"/>
        <v>2.798972</v>
      </c>
      <c r="O10" s="11">
        <f t="shared" si="28"/>
        <v>0.014</v>
      </c>
      <c r="P10" s="31">
        <f t="shared" ref="P10:P18" si="29">(O10-AN10)/AN10</f>
        <v>-0.796511627906977</v>
      </c>
      <c r="Q10" s="9">
        <f t="shared" si="8"/>
        <v>1213</v>
      </c>
      <c r="R10" s="10">
        <f t="shared" ref="R10:R24" si="30">(Q10-AO10)/AO10</f>
        <v>0.035866780529462</v>
      </c>
      <c r="S10" s="11">
        <f t="shared" si="10"/>
        <v>440.004763</v>
      </c>
      <c r="T10" s="10">
        <f t="shared" ref="T10:T24" si="31">(S10-AP10)/AP10</f>
        <v>-0.178881840267113</v>
      </c>
      <c r="U10" s="9">
        <f t="shared" ref="U10:X10" si="32">U11+U12+U13+U14+U15+U16+U17+U18+U19+U20+U21+U22+U23+U24</f>
        <v>975</v>
      </c>
      <c r="V10" s="9">
        <f t="shared" si="32"/>
        <v>308.1423</v>
      </c>
      <c r="W10" s="9">
        <f t="shared" si="32"/>
        <v>300.0534</v>
      </c>
      <c r="X10" s="9">
        <f t="shared" si="32"/>
        <v>8.0889</v>
      </c>
      <c r="Y10" s="31">
        <f>(X10-AT10)/AT10</f>
        <v>0.734215209141781</v>
      </c>
      <c r="Z10" s="9">
        <f t="shared" ref="Z10:AC10" si="33">Z11+Z12+Z13+Z14+Z15+Z16+Z17+Z18+Z19+Z20+Z21+Z22+Z23+Z24</f>
        <v>238</v>
      </c>
      <c r="AA10" s="11">
        <f t="shared" si="33"/>
        <v>123.11886264</v>
      </c>
      <c r="AB10" s="11">
        <f t="shared" si="33"/>
        <v>139.951363</v>
      </c>
      <c r="AC10" s="11">
        <f t="shared" si="33"/>
        <v>16.8325</v>
      </c>
      <c r="AD10" s="10">
        <f t="shared" ref="AD10:AD24" si="34">(AC10-AX10)/AX10</f>
        <v>4.49776268086357</v>
      </c>
      <c r="AE10" s="91">
        <f t="shared" si="16"/>
        <v>136</v>
      </c>
      <c r="AF10" s="92">
        <f t="shared" si="17"/>
        <v>86.846795</v>
      </c>
      <c r="AG10" s="96">
        <f t="shared" ref="AG10:AN10" si="35">AG11+AG12+AG13+AG14+AG15+AG16+AG17+AG18+AG19+AG20+AG21+AG22+AG23+AG24</f>
        <v>112</v>
      </c>
      <c r="AH10" s="92">
        <f t="shared" si="35"/>
        <v>78.7387</v>
      </c>
      <c r="AI10" s="92">
        <f t="shared" si="35"/>
        <v>78.0813</v>
      </c>
      <c r="AJ10" s="92">
        <f t="shared" si="35"/>
        <v>0.657399999999999</v>
      </c>
      <c r="AK10" s="96">
        <f t="shared" si="35"/>
        <v>24</v>
      </c>
      <c r="AL10" s="92">
        <f t="shared" si="35"/>
        <v>8.696695</v>
      </c>
      <c r="AM10" s="92">
        <f t="shared" si="35"/>
        <v>8.765495</v>
      </c>
      <c r="AN10" s="92">
        <f t="shared" si="35"/>
        <v>0.0688</v>
      </c>
      <c r="AO10" s="91">
        <f t="shared" si="20"/>
        <v>1171</v>
      </c>
      <c r="AP10" s="92">
        <f t="shared" si="21"/>
        <v>535.86047</v>
      </c>
      <c r="AQ10" s="96">
        <f t="shared" ref="AQ10:AX10" si="36">AQ11+AQ12+AQ13+AQ14+AQ15+AQ16+AQ17+AQ18+AQ19+AQ20+AQ21+AQ22+AQ23+AQ24</f>
        <v>931</v>
      </c>
      <c r="AR10" s="92">
        <f t="shared" si="36"/>
        <v>432.1195</v>
      </c>
      <c r="AS10" s="92">
        <f t="shared" si="36"/>
        <v>427.4552</v>
      </c>
      <c r="AT10" s="92">
        <f t="shared" si="36"/>
        <v>4.66429999999999</v>
      </c>
      <c r="AU10" s="96">
        <f t="shared" si="36"/>
        <v>240</v>
      </c>
      <c r="AV10" s="92">
        <f t="shared" si="36"/>
        <v>105.34357</v>
      </c>
      <c r="AW10" s="92">
        <f t="shared" si="36"/>
        <v>108.40527</v>
      </c>
      <c r="AX10" s="92">
        <f t="shared" si="36"/>
        <v>3.0617</v>
      </c>
    </row>
    <row r="11" s="61" customFormat="1" ht="14.25" spans="1:50">
      <c r="A11" s="71" t="s">
        <v>27</v>
      </c>
      <c r="B11" s="20" t="s">
        <v>28</v>
      </c>
      <c r="C11" s="9">
        <f t="shared" si="0"/>
        <v>21</v>
      </c>
      <c r="D11" s="10">
        <f t="shared" si="1"/>
        <v>-0.222222222222222</v>
      </c>
      <c r="E11" s="11">
        <f t="shared" si="2"/>
        <v>2.7953</v>
      </c>
      <c r="F11" s="10">
        <f t="shared" si="3"/>
        <v>-0.701766749014309</v>
      </c>
      <c r="G11" s="20">
        <f t="shared" ref="G11:J11" si="37">G25+G39+G81</f>
        <v>17</v>
      </c>
      <c r="H11" s="21">
        <f t="shared" si="37"/>
        <v>1.741</v>
      </c>
      <c r="I11" s="21">
        <f t="shared" si="37"/>
        <v>1.6362</v>
      </c>
      <c r="J11" s="21">
        <f t="shared" si="37"/>
        <v>0.1048</v>
      </c>
      <c r="K11" s="31">
        <f t="shared" si="26"/>
        <v>-0.579622944243885</v>
      </c>
      <c r="L11" s="20">
        <f t="shared" ref="L11:O11" si="38">L53+L67</f>
        <v>4</v>
      </c>
      <c r="M11" s="21">
        <f t="shared" si="38"/>
        <v>1.1531</v>
      </c>
      <c r="N11" s="21">
        <f t="shared" si="38"/>
        <v>1.1591</v>
      </c>
      <c r="O11" s="21">
        <f t="shared" si="38"/>
        <v>0.006</v>
      </c>
      <c r="P11" s="31">
        <f t="shared" si="29"/>
        <v>0.363636363636364</v>
      </c>
      <c r="Q11" s="9">
        <f t="shared" si="8"/>
        <v>315</v>
      </c>
      <c r="R11" s="10">
        <f t="shared" si="30"/>
        <v>0.129032258064516</v>
      </c>
      <c r="S11" s="11">
        <f t="shared" si="10"/>
        <v>171.649348</v>
      </c>
      <c r="T11" s="10">
        <f t="shared" si="31"/>
        <v>1.5358664023978</v>
      </c>
      <c r="U11" s="20">
        <f t="shared" ref="U11:X11" si="39">U25+U39+U81</f>
        <v>252</v>
      </c>
      <c r="V11" s="20">
        <f t="shared" si="39"/>
        <v>102.3189</v>
      </c>
      <c r="W11" s="20">
        <f t="shared" si="39"/>
        <v>99.2383</v>
      </c>
      <c r="X11" s="20">
        <f t="shared" si="39"/>
        <v>3.0806</v>
      </c>
      <c r="Y11" s="31"/>
      <c r="Z11" s="20">
        <f t="shared" ref="Z11:AC11" si="40">Z53+Z67</f>
        <v>63</v>
      </c>
      <c r="AA11" s="21">
        <f t="shared" si="40"/>
        <v>56.488248</v>
      </c>
      <c r="AB11" s="21">
        <f t="shared" si="40"/>
        <v>72.411048</v>
      </c>
      <c r="AC11" s="21">
        <f t="shared" si="40"/>
        <v>15.9228</v>
      </c>
      <c r="AD11" s="10">
        <f t="shared" si="34"/>
        <v>180.146757679181</v>
      </c>
      <c r="AE11" s="91">
        <f t="shared" si="16"/>
        <v>27</v>
      </c>
      <c r="AF11" s="92">
        <f t="shared" si="17"/>
        <v>9.372865</v>
      </c>
      <c r="AG11" s="106">
        <f t="shared" ref="AG11:AJ11" si="41">AG25+AG39+AG81</f>
        <v>22</v>
      </c>
      <c r="AH11" s="107">
        <f t="shared" si="41"/>
        <v>8.5539</v>
      </c>
      <c r="AI11" s="107">
        <f t="shared" si="41"/>
        <v>8.3046</v>
      </c>
      <c r="AJ11" s="107">
        <f t="shared" si="41"/>
        <v>0.249300000000001</v>
      </c>
      <c r="AK11" s="106">
        <f t="shared" ref="AK11:AN11" si="42">AK53+AK67</f>
        <v>5</v>
      </c>
      <c r="AL11" s="107">
        <f t="shared" si="42"/>
        <v>1.063865</v>
      </c>
      <c r="AM11" s="107">
        <f t="shared" si="42"/>
        <v>1.068265</v>
      </c>
      <c r="AN11" s="107">
        <f t="shared" si="42"/>
        <v>0.0044</v>
      </c>
      <c r="AO11" s="91">
        <f t="shared" si="20"/>
        <v>279</v>
      </c>
      <c r="AP11" s="92">
        <f t="shared" si="21"/>
        <v>67.68864</v>
      </c>
      <c r="AQ11" s="106">
        <f t="shared" ref="AQ11:AT11" si="43">AQ25+AQ39+AQ81</f>
        <v>242</v>
      </c>
      <c r="AR11" s="107">
        <f t="shared" si="43"/>
        <v>57.0792</v>
      </c>
      <c r="AS11" s="107">
        <f t="shared" si="43"/>
        <v>55.6772</v>
      </c>
      <c r="AT11" s="107">
        <f t="shared" si="43"/>
        <v>1.402</v>
      </c>
      <c r="AU11" s="106">
        <f t="shared" ref="AU11:AX11" si="44">AU53+AU67</f>
        <v>37</v>
      </c>
      <c r="AV11" s="107">
        <f t="shared" si="44"/>
        <v>11.92354</v>
      </c>
      <c r="AW11" s="107">
        <f t="shared" si="44"/>
        <v>12.01144</v>
      </c>
      <c r="AX11" s="107">
        <f t="shared" si="44"/>
        <v>0.0879</v>
      </c>
    </row>
    <row r="12" s="61" customFormat="1" ht="14.25" spans="1:50">
      <c r="A12" s="71"/>
      <c r="B12" s="20" t="s">
        <v>29</v>
      </c>
      <c r="C12" s="9">
        <f t="shared" si="0"/>
        <v>9</v>
      </c>
      <c r="D12" s="10">
        <f t="shared" si="1"/>
        <v>-0.4</v>
      </c>
      <c r="E12" s="11">
        <f t="shared" si="2"/>
        <v>1.0268</v>
      </c>
      <c r="F12" s="10">
        <f t="shared" si="3"/>
        <v>0.188976377952756</v>
      </c>
      <c r="G12" s="20">
        <f t="shared" ref="G12:J12" si="45">G26+G40+G82</f>
        <v>9</v>
      </c>
      <c r="H12" s="21">
        <f t="shared" si="45"/>
        <v>1.0615</v>
      </c>
      <c r="I12" s="21">
        <f t="shared" si="45"/>
        <v>1.0268</v>
      </c>
      <c r="J12" s="21">
        <f t="shared" si="45"/>
        <v>0.0347</v>
      </c>
      <c r="K12" s="31">
        <f t="shared" si="26"/>
        <v>-0.0142045454545451</v>
      </c>
      <c r="L12" s="20">
        <f t="shared" ref="L12:O12" si="46">L54+L68</f>
        <v>0</v>
      </c>
      <c r="M12" s="21">
        <f t="shared" si="46"/>
        <v>0</v>
      </c>
      <c r="N12" s="21">
        <f t="shared" si="46"/>
        <v>0</v>
      </c>
      <c r="O12" s="21">
        <f t="shared" si="46"/>
        <v>0</v>
      </c>
      <c r="P12" s="31">
        <f t="shared" si="29"/>
        <v>-1</v>
      </c>
      <c r="Q12" s="9">
        <f t="shared" si="8"/>
        <v>99</v>
      </c>
      <c r="R12" s="10">
        <f t="shared" si="30"/>
        <v>0</v>
      </c>
      <c r="S12" s="11">
        <f t="shared" si="10"/>
        <v>10.8465</v>
      </c>
      <c r="T12" s="10">
        <f t="shared" si="31"/>
        <v>-0.72457879969021</v>
      </c>
      <c r="U12" s="20">
        <f t="shared" ref="U12:X12" si="47">U26+U40+U82</f>
        <v>79</v>
      </c>
      <c r="V12" s="20">
        <f t="shared" si="47"/>
        <v>8.8507</v>
      </c>
      <c r="W12" s="20">
        <f t="shared" si="47"/>
        <v>8.3859</v>
      </c>
      <c r="X12" s="20">
        <f t="shared" si="47"/>
        <v>0.4648</v>
      </c>
      <c r="Y12" s="31"/>
      <c r="Z12" s="20">
        <f t="shared" ref="Z12:AC12" si="48">Z54+Z68</f>
        <v>20</v>
      </c>
      <c r="AA12" s="21">
        <f t="shared" si="48"/>
        <v>2.4363</v>
      </c>
      <c r="AB12" s="21">
        <f t="shared" si="48"/>
        <v>2.4606</v>
      </c>
      <c r="AC12" s="21">
        <f t="shared" si="48"/>
        <v>0.0243</v>
      </c>
      <c r="AD12" s="10">
        <f t="shared" si="34"/>
        <v>1.16964285714286</v>
      </c>
      <c r="AE12" s="91">
        <f t="shared" si="16"/>
        <v>15</v>
      </c>
      <c r="AF12" s="92">
        <f t="shared" si="17"/>
        <v>0.8636</v>
      </c>
      <c r="AG12" s="106">
        <f t="shared" ref="AG12:AJ12" si="49">AG26+AG40+AG82</f>
        <v>13</v>
      </c>
      <c r="AH12" s="107">
        <f t="shared" si="49"/>
        <v>0.7976</v>
      </c>
      <c r="AI12" s="107">
        <f t="shared" si="49"/>
        <v>0.7624</v>
      </c>
      <c r="AJ12" s="107">
        <f t="shared" si="49"/>
        <v>0.0352</v>
      </c>
      <c r="AK12" s="106">
        <f t="shared" ref="AK12:AN12" si="50">AK54+AK68</f>
        <v>2</v>
      </c>
      <c r="AL12" s="107">
        <f t="shared" si="50"/>
        <v>0.1002</v>
      </c>
      <c r="AM12" s="107">
        <f t="shared" si="50"/>
        <v>0.1012</v>
      </c>
      <c r="AN12" s="107">
        <f t="shared" si="50"/>
        <v>0.001</v>
      </c>
      <c r="AO12" s="91">
        <f t="shared" si="20"/>
        <v>99</v>
      </c>
      <c r="AP12" s="92">
        <f t="shared" si="21"/>
        <v>39.3815</v>
      </c>
      <c r="AQ12" s="106">
        <f t="shared" ref="AQ12:AT12" si="51">AQ26+AQ40+AQ82</f>
        <v>89</v>
      </c>
      <c r="AR12" s="107">
        <f t="shared" si="51"/>
        <v>39.0867</v>
      </c>
      <c r="AS12" s="107">
        <f t="shared" si="51"/>
        <v>38.738</v>
      </c>
      <c r="AT12" s="107">
        <f t="shared" si="51"/>
        <v>0.348699999999998</v>
      </c>
      <c r="AU12" s="106">
        <f t="shared" ref="AU12:AX12" si="52">AU54+AU68</f>
        <v>10</v>
      </c>
      <c r="AV12" s="107">
        <f t="shared" si="52"/>
        <v>0.6323</v>
      </c>
      <c r="AW12" s="107">
        <f t="shared" si="52"/>
        <v>0.6435</v>
      </c>
      <c r="AX12" s="107">
        <f t="shared" si="52"/>
        <v>0.0112</v>
      </c>
    </row>
    <row r="13" s="61" customFormat="1" ht="14.25" spans="1:50">
      <c r="A13" s="71"/>
      <c r="B13" s="20" t="s">
        <v>30</v>
      </c>
      <c r="C13" s="9">
        <f t="shared" si="0"/>
        <v>8</v>
      </c>
      <c r="D13" s="10">
        <f t="shared" si="1"/>
        <v>-0.333333333333333</v>
      </c>
      <c r="E13" s="11">
        <f t="shared" si="2"/>
        <v>2.6164</v>
      </c>
      <c r="F13" s="10">
        <f t="shared" si="3"/>
        <v>-0.361900348754969</v>
      </c>
      <c r="G13" s="20">
        <f t="shared" ref="G13:J13" si="53">G27+G41+G83</f>
        <v>7</v>
      </c>
      <c r="H13" s="21">
        <f t="shared" si="53"/>
        <v>2.6765</v>
      </c>
      <c r="I13" s="21">
        <f t="shared" si="53"/>
        <v>2.6129</v>
      </c>
      <c r="J13" s="21">
        <f t="shared" si="53"/>
        <v>0.0636000000000003</v>
      </c>
      <c r="K13" s="31">
        <f t="shared" si="26"/>
        <v>0.179962894248606</v>
      </c>
      <c r="L13" s="20">
        <f t="shared" ref="L13:O13" si="54">L55+L69</f>
        <v>1</v>
      </c>
      <c r="M13" s="21">
        <f t="shared" si="54"/>
        <v>0.0035</v>
      </c>
      <c r="N13" s="21">
        <f t="shared" si="54"/>
        <v>0.0035</v>
      </c>
      <c r="O13" s="21">
        <f t="shared" si="54"/>
        <v>0</v>
      </c>
      <c r="P13" s="31" t="e">
        <f t="shared" si="29"/>
        <v>#DIV/0!</v>
      </c>
      <c r="Q13" s="9">
        <f t="shared" si="8"/>
        <v>79</v>
      </c>
      <c r="R13" s="10">
        <f t="shared" si="30"/>
        <v>0.234375</v>
      </c>
      <c r="S13" s="11">
        <f t="shared" si="10"/>
        <v>19.8452</v>
      </c>
      <c r="T13" s="10">
        <f t="shared" si="31"/>
        <v>-0.380445437914047</v>
      </c>
      <c r="U13" s="20">
        <f t="shared" ref="U13:X13" si="55">U27+U41+U83</f>
        <v>70</v>
      </c>
      <c r="V13" s="20">
        <f t="shared" si="55"/>
        <v>19.9888</v>
      </c>
      <c r="W13" s="20">
        <f t="shared" si="55"/>
        <v>18.7114</v>
      </c>
      <c r="X13" s="20">
        <f t="shared" si="55"/>
        <v>1.2774</v>
      </c>
      <c r="Y13" s="31"/>
      <c r="Z13" s="20">
        <f t="shared" ref="Z13:AC13" si="56">Z55+Z69</f>
        <v>9</v>
      </c>
      <c r="AA13" s="21">
        <f t="shared" si="56"/>
        <v>1.1224</v>
      </c>
      <c r="AB13" s="21">
        <f t="shared" si="56"/>
        <v>1.1338</v>
      </c>
      <c r="AC13" s="21">
        <f t="shared" si="56"/>
        <v>0.0114</v>
      </c>
      <c r="AD13" s="10">
        <f t="shared" si="34"/>
        <v>-0.734883720930233</v>
      </c>
      <c r="AE13" s="91">
        <f t="shared" si="16"/>
        <v>12</v>
      </c>
      <c r="AF13" s="92">
        <f t="shared" si="17"/>
        <v>4.1003</v>
      </c>
      <c r="AG13" s="106">
        <f t="shared" ref="AG13:AJ13" si="57">AG27+AG41+AG83</f>
        <v>12</v>
      </c>
      <c r="AH13" s="107">
        <f t="shared" si="57"/>
        <v>4.1542</v>
      </c>
      <c r="AI13" s="107">
        <f t="shared" si="57"/>
        <v>4.1003</v>
      </c>
      <c r="AJ13" s="107">
        <f t="shared" si="57"/>
        <v>0.0539000000000004</v>
      </c>
      <c r="AK13" s="106">
        <f t="shared" ref="AK13:AN13" si="58">AK55+AK69</f>
        <v>0</v>
      </c>
      <c r="AL13" s="107">
        <f t="shared" si="58"/>
        <v>0</v>
      </c>
      <c r="AM13" s="107">
        <f t="shared" si="58"/>
        <v>0</v>
      </c>
      <c r="AN13" s="107">
        <f t="shared" si="58"/>
        <v>0</v>
      </c>
      <c r="AO13" s="91">
        <f t="shared" si="20"/>
        <v>64</v>
      </c>
      <c r="AP13" s="92">
        <f t="shared" si="21"/>
        <v>32.0314</v>
      </c>
      <c r="AQ13" s="106">
        <f t="shared" ref="AQ13:AT13" si="59">AQ27+AQ41+AQ83</f>
        <v>62</v>
      </c>
      <c r="AR13" s="107">
        <f t="shared" si="59"/>
        <v>27.9689</v>
      </c>
      <c r="AS13" s="107">
        <f t="shared" si="59"/>
        <v>27.6918</v>
      </c>
      <c r="AT13" s="107">
        <f t="shared" si="59"/>
        <v>0.2771</v>
      </c>
      <c r="AU13" s="106">
        <f t="shared" ref="AU13:AX13" si="60">AU55+AU69</f>
        <v>2</v>
      </c>
      <c r="AV13" s="107">
        <f t="shared" si="60"/>
        <v>4.2966</v>
      </c>
      <c r="AW13" s="107">
        <f t="shared" si="60"/>
        <v>4.3396</v>
      </c>
      <c r="AX13" s="107">
        <f t="shared" si="60"/>
        <v>0.043</v>
      </c>
    </row>
    <row r="14" s="61" customFormat="1" ht="14.25" spans="1:50">
      <c r="A14" s="71"/>
      <c r="B14" s="20" t="s">
        <v>31</v>
      </c>
      <c r="C14" s="9">
        <f t="shared" si="0"/>
        <v>13</v>
      </c>
      <c r="D14" s="10">
        <f t="shared" si="1"/>
        <v>-0.133333333333333</v>
      </c>
      <c r="E14" s="11">
        <f t="shared" si="2"/>
        <v>1.6736</v>
      </c>
      <c r="F14" s="10">
        <f t="shared" si="3"/>
        <v>-0.967481380875492</v>
      </c>
      <c r="G14" s="20">
        <f t="shared" ref="G14:J14" si="61">G28+G42+G84</f>
        <v>13</v>
      </c>
      <c r="H14" s="21">
        <f t="shared" si="61"/>
        <v>1.711</v>
      </c>
      <c r="I14" s="21">
        <f t="shared" si="61"/>
        <v>1.6736</v>
      </c>
      <c r="J14" s="21">
        <f t="shared" si="61"/>
        <v>0.0374000000000001</v>
      </c>
      <c r="K14" s="31">
        <f t="shared" si="26"/>
        <v>-0.126168224299018</v>
      </c>
      <c r="L14" s="20">
        <f t="shared" ref="L14:O14" si="62">L56+L70</f>
        <v>0</v>
      </c>
      <c r="M14" s="21">
        <f t="shared" si="62"/>
        <v>0</v>
      </c>
      <c r="N14" s="21">
        <f t="shared" si="62"/>
        <v>0</v>
      </c>
      <c r="O14" s="21">
        <f t="shared" si="62"/>
        <v>0</v>
      </c>
      <c r="P14" s="31">
        <f t="shared" si="29"/>
        <v>-1</v>
      </c>
      <c r="Q14" s="9">
        <f t="shared" si="8"/>
        <v>119</v>
      </c>
      <c r="R14" s="10">
        <f t="shared" si="30"/>
        <v>-0.269938650306748</v>
      </c>
      <c r="S14" s="11">
        <f t="shared" si="10"/>
        <v>44.9291</v>
      </c>
      <c r="T14" s="10">
        <f t="shared" si="31"/>
        <v>-0.624788192742308</v>
      </c>
      <c r="U14" s="20">
        <f t="shared" ref="U14:X14" si="63">U28+U42+U84</f>
        <v>100</v>
      </c>
      <c r="V14" s="20">
        <f t="shared" si="63"/>
        <v>29.7066</v>
      </c>
      <c r="W14" s="20">
        <f t="shared" si="63"/>
        <v>29.2853</v>
      </c>
      <c r="X14" s="20">
        <f t="shared" si="63"/>
        <v>0.421300000000001</v>
      </c>
      <c r="Y14" s="31"/>
      <c r="Z14" s="20">
        <f t="shared" ref="Z14:AC14" si="64">Z56+Z70</f>
        <v>19</v>
      </c>
      <c r="AA14" s="21">
        <f t="shared" si="64"/>
        <v>15.59</v>
      </c>
      <c r="AB14" s="21">
        <f t="shared" si="64"/>
        <v>15.6438</v>
      </c>
      <c r="AC14" s="21">
        <f t="shared" si="64"/>
        <v>0.0538</v>
      </c>
      <c r="AD14" s="10">
        <f t="shared" si="34"/>
        <v>-0.850181008075745</v>
      </c>
      <c r="AE14" s="91">
        <f t="shared" si="16"/>
        <v>15</v>
      </c>
      <c r="AF14" s="92">
        <f t="shared" si="17"/>
        <v>51.4659</v>
      </c>
      <c r="AG14" s="106">
        <f t="shared" ref="AG14:AJ14" si="65">AG28+AG42+AG84</f>
        <v>11</v>
      </c>
      <c r="AH14" s="107">
        <f t="shared" si="65"/>
        <v>49.9849</v>
      </c>
      <c r="AI14" s="107">
        <f t="shared" si="65"/>
        <v>49.9421</v>
      </c>
      <c r="AJ14" s="107">
        <f t="shared" si="65"/>
        <v>0.0427999999999978</v>
      </c>
      <c r="AK14" s="106">
        <f t="shared" ref="AK14:AN14" si="66">AK56+AK70</f>
        <v>4</v>
      </c>
      <c r="AL14" s="107">
        <f t="shared" si="66"/>
        <v>1.5116</v>
      </c>
      <c r="AM14" s="107">
        <f t="shared" si="66"/>
        <v>1.5238</v>
      </c>
      <c r="AN14" s="107">
        <f t="shared" si="66"/>
        <v>0.0122</v>
      </c>
      <c r="AO14" s="91">
        <f t="shared" si="20"/>
        <v>163</v>
      </c>
      <c r="AP14" s="92">
        <f t="shared" si="21"/>
        <v>119.7433</v>
      </c>
      <c r="AQ14" s="106">
        <f t="shared" ref="AQ14:AT14" si="67">AQ28+AQ42+AQ84</f>
        <v>106</v>
      </c>
      <c r="AR14" s="107">
        <f t="shared" si="67"/>
        <v>91.6173</v>
      </c>
      <c r="AS14" s="107">
        <f t="shared" si="67"/>
        <v>91.0405</v>
      </c>
      <c r="AT14" s="107">
        <f t="shared" si="67"/>
        <v>0.576800000000003</v>
      </c>
      <c r="AU14" s="106">
        <f t="shared" ref="AU14:AX14" si="68">AU56+AU70</f>
        <v>57</v>
      </c>
      <c r="AV14" s="107">
        <f t="shared" si="68"/>
        <v>28.3437</v>
      </c>
      <c r="AW14" s="107">
        <f t="shared" si="68"/>
        <v>28.7028</v>
      </c>
      <c r="AX14" s="107">
        <f t="shared" si="68"/>
        <v>0.3591</v>
      </c>
    </row>
    <row r="15" s="61" customFormat="1" ht="14.25" spans="1:50">
      <c r="A15" s="71"/>
      <c r="B15" s="20" t="s">
        <v>32</v>
      </c>
      <c r="C15" s="9">
        <f t="shared" si="0"/>
        <v>14</v>
      </c>
      <c r="D15" s="10">
        <f t="shared" si="1"/>
        <v>0</v>
      </c>
      <c r="E15" s="11">
        <f t="shared" si="2"/>
        <v>5.1233</v>
      </c>
      <c r="F15" s="10">
        <f t="shared" si="3"/>
        <v>-0.0886402447701721</v>
      </c>
      <c r="G15" s="20">
        <f t="shared" ref="G15:J15" si="69">G29+G43+G85</f>
        <v>14</v>
      </c>
      <c r="H15" s="21">
        <f t="shared" si="69"/>
        <v>5.1526</v>
      </c>
      <c r="I15" s="21">
        <f t="shared" si="69"/>
        <v>5.1233</v>
      </c>
      <c r="J15" s="21">
        <f t="shared" si="69"/>
        <v>0.0292999999999994</v>
      </c>
      <c r="K15" s="31">
        <f t="shared" si="26"/>
        <v>-0.840239912759</v>
      </c>
      <c r="L15" s="20">
        <f t="shared" ref="L15:O15" si="70">L57+L71</f>
        <v>0</v>
      </c>
      <c r="M15" s="21">
        <f t="shared" si="70"/>
        <v>0</v>
      </c>
      <c r="N15" s="21">
        <f t="shared" si="70"/>
        <v>0</v>
      </c>
      <c r="O15" s="21">
        <f t="shared" si="70"/>
        <v>0</v>
      </c>
      <c r="P15" s="31" t="e">
        <f t="shared" si="29"/>
        <v>#DIV/0!</v>
      </c>
      <c r="Q15" s="9">
        <f t="shared" si="8"/>
        <v>155</v>
      </c>
      <c r="R15" s="10">
        <f t="shared" si="30"/>
        <v>0.324786324786325</v>
      </c>
      <c r="S15" s="11">
        <f t="shared" si="10"/>
        <v>45.0527</v>
      </c>
      <c r="T15" s="10">
        <f t="shared" si="31"/>
        <v>-0.0198647690239265</v>
      </c>
      <c r="U15" s="20">
        <f t="shared" ref="U15:X15" si="71">U29+U43+U85</f>
        <v>138</v>
      </c>
      <c r="V15" s="20">
        <f t="shared" si="71"/>
        <v>34.59</v>
      </c>
      <c r="W15" s="20">
        <f t="shared" si="71"/>
        <v>33.7326</v>
      </c>
      <c r="X15" s="20">
        <f t="shared" si="71"/>
        <v>0.857400000000001</v>
      </c>
      <c r="Y15" s="31"/>
      <c r="Z15" s="20">
        <f t="shared" ref="Z15:AC15" si="72">Z57+Z71</f>
        <v>17</v>
      </c>
      <c r="AA15" s="21">
        <f t="shared" si="72"/>
        <v>11.2937</v>
      </c>
      <c r="AB15" s="21">
        <f t="shared" si="72"/>
        <v>11.3201</v>
      </c>
      <c r="AC15" s="21">
        <f t="shared" si="72"/>
        <v>0.0264</v>
      </c>
      <c r="AD15" s="10">
        <f t="shared" si="34"/>
        <v>3.8</v>
      </c>
      <c r="AE15" s="91">
        <f t="shared" si="16"/>
        <v>14</v>
      </c>
      <c r="AF15" s="92">
        <f t="shared" si="17"/>
        <v>5.6216</v>
      </c>
      <c r="AG15" s="106">
        <f t="shared" ref="AG15:AJ15" si="73">AG29+AG43+AG85</f>
        <v>13</v>
      </c>
      <c r="AH15" s="107">
        <f t="shared" si="73"/>
        <v>5.8044</v>
      </c>
      <c r="AI15" s="107">
        <f t="shared" si="73"/>
        <v>5.621</v>
      </c>
      <c r="AJ15" s="107">
        <f t="shared" si="73"/>
        <v>0.1834</v>
      </c>
      <c r="AK15" s="106">
        <f t="shared" ref="AK15:AN15" si="74">AK57+AK71</f>
        <v>1</v>
      </c>
      <c r="AL15" s="107">
        <f t="shared" si="74"/>
        <v>0.0006</v>
      </c>
      <c r="AM15" s="107">
        <f t="shared" si="74"/>
        <v>0.0006</v>
      </c>
      <c r="AN15" s="107">
        <f t="shared" si="74"/>
        <v>0</v>
      </c>
      <c r="AO15" s="91">
        <f t="shared" si="20"/>
        <v>117</v>
      </c>
      <c r="AP15" s="92">
        <f t="shared" si="21"/>
        <v>45.9658</v>
      </c>
      <c r="AQ15" s="106">
        <f t="shared" ref="AQ15:AT15" si="75">AQ29+AQ43+AQ85</f>
        <v>105</v>
      </c>
      <c r="AR15" s="107">
        <f t="shared" si="75"/>
        <v>45.2864</v>
      </c>
      <c r="AS15" s="107">
        <f t="shared" si="75"/>
        <v>44.6822</v>
      </c>
      <c r="AT15" s="107">
        <f t="shared" si="75"/>
        <v>0.6042</v>
      </c>
      <c r="AU15" s="106">
        <f t="shared" ref="AU15:AX15" si="76">AU57+AU71</f>
        <v>12</v>
      </c>
      <c r="AV15" s="107">
        <f t="shared" si="76"/>
        <v>1.2781</v>
      </c>
      <c r="AW15" s="107">
        <f t="shared" si="76"/>
        <v>1.2836</v>
      </c>
      <c r="AX15" s="107">
        <f t="shared" si="76"/>
        <v>0.0055</v>
      </c>
    </row>
    <row r="16" s="61" customFormat="1" ht="14.25" spans="1:50">
      <c r="A16" s="71"/>
      <c r="B16" s="20" t="s">
        <v>33</v>
      </c>
      <c r="C16" s="9">
        <f t="shared" si="0"/>
        <v>5</v>
      </c>
      <c r="D16" s="10">
        <f t="shared" si="1"/>
        <v>-0.615384615384615</v>
      </c>
      <c r="E16" s="11">
        <f t="shared" si="2"/>
        <v>0.961172</v>
      </c>
      <c r="F16" s="10">
        <f t="shared" si="3"/>
        <v>-0.640512692007046</v>
      </c>
      <c r="G16" s="20">
        <f t="shared" ref="G16:J16" si="77">G30+G44+G86</f>
        <v>3</v>
      </c>
      <c r="H16" s="21">
        <f t="shared" si="77"/>
        <v>0.3113</v>
      </c>
      <c r="I16" s="21">
        <f t="shared" si="77"/>
        <v>0.3053</v>
      </c>
      <c r="J16" s="21">
        <f t="shared" si="77"/>
        <v>0.00599999999999997</v>
      </c>
      <c r="K16" s="31">
        <f t="shared" si="26"/>
        <v>-0.64705882352941</v>
      </c>
      <c r="L16" s="20">
        <f t="shared" ref="L16:O16" si="78">L58+L72</f>
        <v>2</v>
      </c>
      <c r="M16" s="21">
        <f t="shared" si="78"/>
        <v>0.653872</v>
      </c>
      <c r="N16" s="21">
        <f t="shared" si="78"/>
        <v>0.655872</v>
      </c>
      <c r="O16" s="21">
        <f t="shared" si="78"/>
        <v>0.002</v>
      </c>
      <c r="P16" s="31">
        <f t="shared" si="29"/>
        <v>-0.2</v>
      </c>
      <c r="Q16" s="9">
        <f t="shared" si="8"/>
        <v>118</v>
      </c>
      <c r="R16" s="10">
        <f t="shared" si="30"/>
        <v>-0.056</v>
      </c>
      <c r="S16" s="11">
        <f t="shared" si="10"/>
        <v>32.496938</v>
      </c>
      <c r="T16" s="10">
        <f t="shared" si="31"/>
        <v>-0.038933997527018</v>
      </c>
      <c r="U16" s="20">
        <f t="shared" ref="U16:X16" si="79">U30+U44+U86</f>
        <v>94</v>
      </c>
      <c r="V16" s="20">
        <f t="shared" si="79"/>
        <v>24.3102</v>
      </c>
      <c r="W16" s="20">
        <f t="shared" si="79"/>
        <v>23.7175</v>
      </c>
      <c r="X16" s="20">
        <f t="shared" si="79"/>
        <v>0.592699999999999</v>
      </c>
      <c r="Y16" s="31"/>
      <c r="Z16" s="20">
        <f t="shared" ref="Z16:AC16" si="80">Z58+Z72</f>
        <v>24</v>
      </c>
      <c r="AA16" s="21">
        <f t="shared" si="80"/>
        <v>8.37443764</v>
      </c>
      <c r="AB16" s="21">
        <f t="shared" si="80"/>
        <v>8.779438</v>
      </c>
      <c r="AC16" s="21">
        <f t="shared" si="80"/>
        <v>0.405</v>
      </c>
      <c r="AD16" s="10">
        <f t="shared" si="34"/>
        <v>10.0655737704918</v>
      </c>
      <c r="AE16" s="91">
        <f t="shared" si="16"/>
        <v>13</v>
      </c>
      <c r="AF16" s="92">
        <f t="shared" si="17"/>
        <v>2.67373</v>
      </c>
      <c r="AG16" s="106">
        <f t="shared" ref="AG16:AJ16" si="81">AG30+AG44+AG86</f>
        <v>11</v>
      </c>
      <c r="AH16" s="107">
        <f t="shared" si="81"/>
        <v>2.5271</v>
      </c>
      <c r="AI16" s="107">
        <f t="shared" si="81"/>
        <v>2.5101</v>
      </c>
      <c r="AJ16" s="107">
        <f t="shared" si="81"/>
        <v>0.0169999999999998</v>
      </c>
      <c r="AK16" s="106">
        <f t="shared" ref="AK16:AN16" si="82">AK58+AK72</f>
        <v>2</v>
      </c>
      <c r="AL16" s="107">
        <f t="shared" si="82"/>
        <v>0.16113</v>
      </c>
      <c r="AM16" s="107">
        <f t="shared" si="82"/>
        <v>0.16363</v>
      </c>
      <c r="AN16" s="107">
        <f t="shared" si="82"/>
        <v>0.0025</v>
      </c>
      <c r="AO16" s="91">
        <f t="shared" si="20"/>
        <v>125</v>
      </c>
      <c r="AP16" s="92">
        <f t="shared" si="21"/>
        <v>33.81343</v>
      </c>
      <c r="AQ16" s="106">
        <f t="shared" ref="AQ16:AT16" si="83">AQ30+AQ44+AQ86</f>
        <v>95</v>
      </c>
      <c r="AR16" s="107">
        <f t="shared" si="83"/>
        <v>24.7498</v>
      </c>
      <c r="AS16" s="107">
        <f t="shared" si="83"/>
        <v>24.4035</v>
      </c>
      <c r="AT16" s="107">
        <f t="shared" si="83"/>
        <v>0.346299999999998</v>
      </c>
      <c r="AU16" s="106">
        <f t="shared" ref="AU16:AX16" si="84">AU58+AU72</f>
        <v>30</v>
      </c>
      <c r="AV16" s="107">
        <f t="shared" si="84"/>
        <v>9.37333</v>
      </c>
      <c r="AW16" s="107">
        <f t="shared" si="84"/>
        <v>9.40993</v>
      </c>
      <c r="AX16" s="107">
        <f t="shared" si="84"/>
        <v>0.0366</v>
      </c>
    </row>
    <row r="17" s="61" customFormat="1" ht="14.25" spans="1:50">
      <c r="A17" s="71"/>
      <c r="B17" s="20" t="s">
        <v>34</v>
      </c>
      <c r="C17" s="9">
        <f t="shared" si="0"/>
        <v>1</v>
      </c>
      <c r="D17" s="10">
        <f t="shared" si="1"/>
        <v>-0.8</v>
      </c>
      <c r="E17" s="11">
        <f t="shared" si="2"/>
        <v>0.0116</v>
      </c>
      <c r="F17" s="10">
        <f t="shared" si="3"/>
        <v>-0.982796974640368</v>
      </c>
      <c r="G17" s="20">
        <f t="shared" ref="G17:J17" si="85">G31+G45+G87</f>
        <v>0</v>
      </c>
      <c r="H17" s="21">
        <f t="shared" si="85"/>
        <v>0</v>
      </c>
      <c r="I17" s="21">
        <f t="shared" si="85"/>
        <v>0</v>
      </c>
      <c r="J17" s="21">
        <f t="shared" si="85"/>
        <v>0</v>
      </c>
      <c r="K17" s="31">
        <f t="shared" si="26"/>
        <v>-1</v>
      </c>
      <c r="L17" s="20">
        <f t="shared" ref="L17:O17" si="86">L59+L73</f>
        <v>1</v>
      </c>
      <c r="M17" s="21">
        <f t="shared" si="86"/>
        <v>0.0116</v>
      </c>
      <c r="N17" s="21">
        <f t="shared" si="86"/>
        <v>0.0116</v>
      </c>
      <c r="O17" s="21">
        <f t="shared" si="86"/>
        <v>0</v>
      </c>
      <c r="P17" s="31" t="e">
        <f t="shared" si="29"/>
        <v>#DIV/0!</v>
      </c>
      <c r="Q17" s="9">
        <f t="shared" si="8"/>
        <v>68</v>
      </c>
      <c r="R17" s="10">
        <f t="shared" si="30"/>
        <v>-0.128205128205128</v>
      </c>
      <c r="S17" s="11">
        <f t="shared" si="10"/>
        <v>25.0596</v>
      </c>
      <c r="T17" s="10">
        <f t="shared" si="31"/>
        <v>-0.093867234605712</v>
      </c>
      <c r="U17" s="20">
        <f t="shared" ref="U17:X17" si="87">U31+U45+U87</f>
        <v>51</v>
      </c>
      <c r="V17" s="20">
        <f t="shared" si="87"/>
        <v>22.7671</v>
      </c>
      <c r="W17" s="20">
        <f t="shared" si="87"/>
        <v>22.5976</v>
      </c>
      <c r="X17" s="20">
        <f t="shared" si="87"/>
        <v>0.169499999999998</v>
      </c>
      <c r="Y17" s="31"/>
      <c r="Z17" s="20">
        <f t="shared" ref="Z17:AC17" si="88">Z59+Z73</f>
        <v>17</v>
      </c>
      <c r="AA17" s="21">
        <f t="shared" si="88"/>
        <v>2.3379</v>
      </c>
      <c r="AB17" s="21">
        <f t="shared" si="88"/>
        <v>2.462</v>
      </c>
      <c r="AC17" s="21">
        <f t="shared" si="88"/>
        <v>0.1241</v>
      </c>
      <c r="AD17" s="10">
        <f t="shared" si="34"/>
        <v>1.04448105436573</v>
      </c>
      <c r="AE17" s="91">
        <f t="shared" si="16"/>
        <v>5</v>
      </c>
      <c r="AF17" s="92">
        <f t="shared" si="17"/>
        <v>0.6743</v>
      </c>
      <c r="AG17" s="106">
        <f t="shared" ref="AG17:AJ17" si="89">AG31+AG45+AG87</f>
        <v>5</v>
      </c>
      <c r="AH17" s="107">
        <f t="shared" si="89"/>
        <v>0.6798</v>
      </c>
      <c r="AI17" s="107">
        <f t="shared" si="89"/>
        <v>0.6743</v>
      </c>
      <c r="AJ17" s="107">
        <f t="shared" si="89"/>
        <v>0.00550000000000007</v>
      </c>
      <c r="AK17" s="106">
        <f t="shared" ref="AK17:AN17" si="90">AK59+AK73</f>
        <v>0</v>
      </c>
      <c r="AL17" s="107">
        <f t="shared" si="90"/>
        <v>0</v>
      </c>
      <c r="AM17" s="107">
        <f t="shared" si="90"/>
        <v>0</v>
      </c>
      <c r="AN17" s="107">
        <f t="shared" si="90"/>
        <v>0</v>
      </c>
      <c r="AO17" s="91">
        <f t="shared" si="20"/>
        <v>78</v>
      </c>
      <c r="AP17" s="92">
        <f t="shared" si="21"/>
        <v>27.65555</v>
      </c>
      <c r="AQ17" s="106">
        <f t="shared" ref="AQ17:AT17" si="91">AQ31+AQ45+AQ87</f>
        <v>64</v>
      </c>
      <c r="AR17" s="107">
        <f t="shared" si="91"/>
        <v>20.9198</v>
      </c>
      <c r="AS17" s="107">
        <f t="shared" si="91"/>
        <v>20.5952</v>
      </c>
      <c r="AT17" s="107">
        <f t="shared" si="91"/>
        <v>0.324600000000001</v>
      </c>
      <c r="AU17" s="106">
        <f t="shared" ref="AU17:AX17" si="92">AU59+AU73</f>
        <v>14</v>
      </c>
      <c r="AV17" s="107">
        <f t="shared" si="92"/>
        <v>6.99965</v>
      </c>
      <c r="AW17" s="107">
        <f t="shared" si="92"/>
        <v>7.06035</v>
      </c>
      <c r="AX17" s="107">
        <f t="shared" si="92"/>
        <v>0.0607</v>
      </c>
    </row>
    <row r="18" s="61" customFormat="1" ht="14.25" spans="1:50">
      <c r="A18" s="71"/>
      <c r="B18" s="20" t="s">
        <v>35</v>
      </c>
      <c r="C18" s="9">
        <f t="shared" si="0"/>
        <v>4</v>
      </c>
      <c r="D18" s="10">
        <f t="shared" si="1"/>
        <v>-0.2</v>
      </c>
      <c r="E18" s="11">
        <f t="shared" si="2"/>
        <v>0.1023</v>
      </c>
      <c r="F18" s="10">
        <f t="shared" si="3"/>
        <v>-0.884039900249377</v>
      </c>
      <c r="G18" s="20">
        <f t="shared" ref="G18:J18" si="93">G32+G46+G88</f>
        <v>2</v>
      </c>
      <c r="H18" s="21">
        <f t="shared" si="93"/>
        <v>0.0772</v>
      </c>
      <c r="I18" s="21">
        <f t="shared" si="93"/>
        <v>0.075</v>
      </c>
      <c r="J18" s="21">
        <f t="shared" si="93"/>
        <v>0.0022</v>
      </c>
      <c r="K18" s="31">
        <f t="shared" si="26"/>
        <v>-0.83206106870229</v>
      </c>
      <c r="L18" s="20">
        <f t="shared" ref="L18:O18" si="94">L60+L74</f>
        <v>2</v>
      </c>
      <c r="M18" s="21">
        <f t="shared" si="94"/>
        <v>0.0273</v>
      </c>
      <c r="N18" s="21">
        <f t="shared" si="94"/>
        <v>0.0273</v>
      </c>
      <c r="O18" s="21">
        <f t="shared" si="94"/>
        <v>0</v>
      </c>
      <c r="P18" s="31">
        <f t="shared" si="29"/>
        <v>-1</v>
      </c>
      <c r="Q18" s="9">
        <f t="shared" si="8"/>
        <v>22</v>
      </c>
      <c r="R18" s="10">
        <f t="shared" si="30"/>
        <v>-0.0434782608695652</v>
      </c>
      <c r="S18" s="11">
        <f t="shared" si="10"/>
        <v>1.294</v>
      </c>
      <c r="T18" s="10">
        <f t="shared" si="31"/>
        <v>-0.872186169634832</v>
      </c>
      <c r="U18" s="20">
        <f t="shared" ref="U18:X18" si="95">U32+U46+U88</f>
        <v>13</v>
      </c>
      <c r="V18" s="20">
        <f t="shared" si="95"/>
        <v>1.2581</v>
      </c>
      <c r="W18" s="20">
        <f t="shared" si="95"/>
        <v>1.221</v>
      </c>
      <c r="X18" s="20">
        <f t="shared" si="95"/>
        <v>0.0371</v>
      </c>
      <c r="Y18" s="31"/>
      <c r="Z18" s="20">
        <f t="shared" ref="Z18:AC18" si="96">Z60+Z74</f>
        <v>9</v>
      </c>
      <c r="AA18" s="21">
        <f t="shared" si="96"/>
        <v>0.0715</v>
      </c>
      <c r="AB18" s="21">
        <f t="shared" si="96"/>
        <v>0.073</v>
      </c>
      <c r="AC18" s="21">
        <f t="shared" si="96"/>
        <v>0.0015</v>
      </c>
      <c r="AD18" s="10">
        <f t="shared" si="34"/>
        <v>-0.594594594594595</v>
      </c>
      <c r="AE18" s="91">
        <f t="shared" si="16"/>
        <v>5</v>
      </c>
      <c r="AF18" s="92">
        <f t="shared" si="17"/>
        <v>0.8822</v>
      </c>
      <c r="AG18" s="106">
        <f t="shared" ref="AG18:AJ18" si="97">AG32+AG46+AG88</f>
        <v>3</v>
      </c>
      <c r="AH18" s="107">
        <f t="shared" si="97"/>
        <v>0.8713</v>
      </c>
      <c r="AI18" s="107">
        <f t="shared" si="97"/>
        <v>0.8582</v>
      </c>
      <c r="AJ18" s="107">
        <f t="shared" si="97"/>
        <v>0.0131</v>
      </c>
      <c r="AK18" s="106">
        <f t="shared" ref="AK18:AN18" si="98">AK60+AK74</f>
        <v>2</v>
      </c>
      <c r="AL18" s="107">
        <f t="shared" si="98"/>
        <v>0.0203</v>
      </c>
      <c r="AM18" s="107">
        <f t="shared" si="98"/>
        <v>0.024</v>
      </c>
      <c r="AN18" s="107">
        <f t="shared" si="98"/>
        <v>0.0037</v>
      </c>
      <c r="AO18" s="91">
        <f t="shared" si="20"/>
        <v>23</v>
      </c>
      <c r="AP18" s="92">
        <f t="shared" si="21"/>
        <v>10.1241</v>
      </c>
      <c r="AQ18" s="106">
        <f t="shared" ref="AQ18:AT18" si="99">AQ32+AQ46+AQ88</f>
        <v>20</v>
      </c>
      <c r="AR18" s="107">
        <f t="shared" si="99"/>
        <v>10.1398</v>
      </c>
      <c r="AS18" s="107">
        <f t="shared" si="99"/>
        <v>10.0969</v>
      </c>
      <c r="AT18" s="107">
        <f t="shared" si="99"/>
        <v>0.0428999999999994</v>
      </c>
      <c r="AU18" s="106">
        <f t="shared" ref="AU18:AX18" si="100">AU60+AU74</f>
        <v>3</v>
      </c>
      <c r="AV18" s="107">
        <f t="shared" si="100"/>
        <v>0.0235</v>
      </c>
      <c r="AW18" s="107">
        <f t="shared" si="100"/>
        <v>0.0272</v>
      </c>
      <c r="AX18" s="107">
        <f t="shared" si="100"/>
        <v>0.0037</v>
      </c>
    </row>
    <row r="19" s="61" customFormat="1" ht="14.25" spans="1:50">
      <c r="A19" s="71"/>
      <c r="B19" s="20" t="s">
        <v>36</v>
      </c>
      <c r="C19" s="9">
        <f t="shared" si="0"/>
        <v>2</v>
      </c>
      <c r="D19" s="10">
        <f t="shared" si="1"/>
        <v>-0.714285714285714</v>
      </c>
      <c r="E19" s="11">
        <f t="shared" si="2"/>
        <v>0.0798</v>
      </c>
      <c r="F19" s="10">
        <f t="shared" si="3"/>
        <v>-0.966319165998396</v>
      </c>
      <c r="G19" s="20">
        <f t="shared" ref="G19:J19" si="101">G33+G47+G89</f>
        <v>1</v>
      </c>
      <c r="H19" s="21">
        <f t="shared" si="101"/>
        <v>0.07</v>
      </c>
      <c r="I19" s="21">
        <f t="shared" si="101"/>
        <v>0.0679</v>
      </c>
      <c r="J19" s="21">
        <f t="shared" si="101"/>
        <v>0.0021</v>
      </c>
      <c r="K19" s="31">
        <f t="shared" si="26"/>
        <v>1.10000000000024</v>
      </c>
      <c r="L19" s="20">
        <f t="shared" ref="L19:O19" si="102">L61+L75</f>
        <v>1</v>
      </c>
      <c r="M19" s="21">
        <f t="shared" si="102"/>
        <v>0.0119</v>
      </c>
      <c r="N19" s="21">
        <f t="shared" si="102"/>
        <v>0.0119</v>
      </c>
      <c r="O19" s="21">
        <f t="shared" si="102"/>
        <v>0</v>
      </c>
      <c r="P19" s="31" t="s">
        <v>37</v>
      </c>
      <c r="Q19" s="9">
        <f t="shared" si="8"/>
        <v>42</v>
      </c>
      <c r="R19" s="10">
        <f t="shared" si="30"/>
        <v>-0.176470588235294</v>
      </c>
      <c r="S19" s="11">
        <f t="shared" si="10"/>
        <v>14.3943</v>
      </c>
      <c r="T19" s="10">
        <f t="shared" si="31"/>
        <v>-0.359501815463477</v>
      </c>
      <c r="U19" s="20">
        <f t="shared" ref="U19:X19" si="103">U33+U47+U89</f>
        <v>26</v>
      </c>
      <c r="V19" s="20">
        <f t="shared" si="103"/>
        <v>8.9835</v>
      </c>
      <c r="W19" s="20">
        <f t="shared" si="103"/>
        <v>8.8648</v>
      </c>
      <c r="X19" s="20">
        <f t="shared" si="103"/>
        <v>0.118699999999999</v>
      </c>
      <c r="Y19" s="31"/>
      <c r="Z19" s="20">
        <f t="shared" ref="Z19:AC19" si="104">Z61+Z75</f>
        <v>16</v>
      </c>
      <c r="AA19" s="21">
        <f t="shared" si="104"/>
        <v>5.4973</v>
      </c>
      <c r="AB19" s="21">
        <f t="shared" si="104"/>
        <v>5.5295</v>
      </c>
      <c r="AC19" s="21">
        <f t="shared" si="104"/>
        <v>0.0322</v>
      </c>
      <c r="AD19" s="10">
        <f t="shared" si="34"/>
        <v>-0.957798165137615</v>
      </c>
      <c r="AE19" s="91">
        <f t="shared" si="16"/>
        <v>7</v>
      </c>
      <c r="AF19" s="92">
        <f t="shared" si="17"/>
        <v>2.3693</v>
      </c>
      <c r="AG19" s="106">
        <f t="shared" ref="AG19:AJ19" si="105">AG33+AG47+AG89</f>
        <v>7</v>
      </c>
      <c r="AH19" s="107">
        <f t="shared" si="105"/>
        <v>2.3703</v>
      </c>
      <c r="AI19" s="107">
        <f t="shared" si="105"/>
        <v>2.3693</v>
      </c>
      <c r="AJ19" s="107">
        <f t="shared" si="105"/>
        <v>0.00099999999999989</v>
      </c>
      <c r="AK19" s="106">
        <f t="shared" ref="AK19:AN19" si="106">AK61+AK75</f>
        <v>0</v>
      </c>
      <c r="AL19" s="107">
        <f t="shared" si="106"/>
        <v>0</v>
      </c>
      <c r="AM19" s="107">
        <f t="shared" si="106"/>
        <v>0</v>
      </c>
      <c r="AN19" s="107">
        <f t="shared" si="106"/>
        <v>0</v>
      </c>
      <c r="AO19" s="91">
        <f t="shared" si="20"/>
        <v>51</v>
      </c>
      <c r="AP19" s="92">
        <f t="shared" si="21"/>
        <v>22.4736</v>
      </c>
      <c r="AQ19" s="106">
        <f t="shared" ref="AQ19:AT19" si="107">AQ33+AQ47+AQ89</f>
        <v>30</v>
      </c>
      <c r="AR19" s="107">
        <f t="shared" si="107"/>
        <v>13.518</v>
      </c>
      <c r="AS19" s="107">
        <f t="shared" si="107"/>
        <v>13.4019</v>
      </c>
      <c r="AT19" s="107">
        <f t="shared" si="107"/>
        <v>0.1161</v>
      </c>
      <c r="AU19" s="106">
        <f t="shared" ref="AU19:AX19" si="108">AU61+AU75</f>
        <v>21</v>
      </c>
      <c r="AV19" s="107">
        <f t="shared" si="108"/>
        <v>8.3087</v>
      </c>
      <c r="AW19" s="107">
        <f t="shared" si="108"/>
        <v>9.0717</v>
      </c>
      <c r="AX19" s="107">
        <f t="shared" si="108"/>
        <v>0.763</v>
      </c>
    </row>
    <row r="20" s="61" customFormat="1" ht="14.25" spans="1:50">
      <c r="A20" s="71"/>
      <c r="B20" s="20" t="s">
        <v>38</v>
      </c>
      <c r="C20" s="9">
        <f t="shared" si="0"/>
        <v>7</v>
      </c>
      <c r="D20" s="10">
        <f t="shared" si="1"/>
        <v>0.166666666666667</v>
      </c>
      <c r="E20" s="11">
        <f t="shared" si="2"/>
        <v>0.4436</v>
      </c>
      <c r="F20" s="10">
        <f t="shared" si="3"/>
        <v>-0.781402454048194</v>
      </c>
      <c r="G20" s="20">
        <f t="shared" ref="G20:J20" si="109">G34+G48+G90</f>
        <v>7</v>
      </c>
      <c r="H20" s="21">
        <f t="shared" si="109"/>
        <v>0.4589</v>
      </c>
      <c r="I20" s="21">
        <f t="shared" si="109"/>
        <v>0.4436</v>
      </c>
      <c r="J20" s="21">
        <f t="shared" si="109"/>
        <v>0.0153</v>
      </c>
      <c r="K20" s="31">
        <f t="shared" si="26"/>
        <v>4.88461538461522</v>
      </c>
      <c r="L20" s="20">
        <f t="shared" ref="L20:O20" si="110">L62+L76</f>
        <v>0</v>
      </c>
      <c r="M20" s="21">
        <f t="shared" si="110"/>
        <v>0</v>
      </c>
      <c r="N20" s="21">
        <f t="shared" si="110"/>
        <v>0</v>
      </c>
      <c r="O20" s="21">
        <f t="shared" si="110"/>
        <v>0</v>
      </c>
      <c r="P20" s="31" t="s">
        <v>37</v>
      </c>
      <c r="Q20" s="9">
        <f t="shared" si="8"/>
        <v>55</v>
      </c>
      <c r="R20" s="10">
        <f t="shared" si="30"/>
        <v>0.0784313725490196</v>
      </c>
      <c r="S20" s="11">
        <f t="shared" si="10"/>
        <v>11.933627</v>
      </c>
      <c r="T20" s="10">
        <f t="shared" si="31"/>
        <v>0.0436874786821875</v>
      </c>
      <c r="U20" s="20">
        <f t="shared" ref="U20:X20" si="111">U34+U48+U90</f>
        <v>51</v>
      </c>
      <c r="V20" s="20">
        <f t="shared" si="111"/>
        <v>11.3767</v>
      </c>
      <c r="W20" s="20">
        <f t="shared" si="111"/>
        <v>11.2341</v>
      </c>
      <c r="X20" s="20">
        <f t="shared" si="111"/>
        <v>0.142599999999999</v>
      </c>
      <c r="Y20" s="31"/>
      <c r="Z20" s="20">
        <f t="shared" ref="Z20:AC20" si="112">Z62+Z76</f>
        <v>4</v>
      </c>
      <c r="AA20" s="21">
        <f t="shared" si="112"/>
        <v>0.657527</v>
      </c>
      <c r="AB20" s="21">
        <f t="shared" si="112"/>
        <v>0.699527</v>
      </c>
      <c r="AC20" s="21">
        <f t="shared" si="112"/>
        <v>0.042</v>
      </c>
      <c r="AD20" s="10">
        <f t="shared" si="34"/>
        <v>-0.106382978723404</v>
      </c>
      <c r="AE20" s="91">
        <f t="shared" si="16"/>
        <v>6</v>
      </c>
      <c r="AF20" s="92">
        <f t="shared" si="17"/>
        <v>2.0293</v>
      </c>
      <c r="AG20" s="106">
        <f t="shared" ref="AG20:AJ20" si="113">AG34+AG48+AG90</f>
        <v>5</v>
      </c>
      <c r="AH20" s="107">
        <f t="shared" si="113"/>
        <v>0.6119</v>
      </c>
      <c r="AI20" s="107">
        <f t="shared" si="113"/>
        <v>0.6093</v>
      </c>
      <c r="AJ20" s="107">
        <f t="shared" si="113"/>
        <v>0.00260000000000007</v>
      </c>
      <c r="AK20" s="106">
        <f t="shared" ref="AK20:AN20" si="114">AK62+AK76</f>
        <v>1</v>
      </c>
      <c r="AL20" s="107">
        <f t="shared" si="114"/>
        <v>1.41</v>
      </c>
      <c r="AM20" s="107">
        <f t="shared" si="114"/>
        <v>1.42</v>
      </c>
      <c r="AN20" s="107">
        <f t="shared" si="114"/>
        <v>0.01</v>
      </c>
      <c r="AO20" s="91">
        <f t="shared" si="20"/>
        <v>51</v>
      </c>
      <c r="AP20" s="92">
        <f t="shared" si="21"/>
        <v>11.4341</v>
      </c>
      <c r="AQ20" s="106">
        <f t="shared" ref="AQ20:AT20" si="115">AQ34+AQ48+AQ90</f>
        <v>37</v>
      </c>
      <c r="AR20" s="107">
        <f t="shared" si="115"/>
        <v>6.891</v>
      </c>
      <c r="AS20" s="107">
        <f t="shared" si="115"/>
        <v>6.7891</v>
      </c>
      <c r="AT20" s="107">
        <f t="shared" si="115"/>
        <v>0.1019</v>
      </c>
      <c r="AU20" s="106">
        <f t="shared" ref="AU20:AX20" si="116">AU62+AU76</f>
        <v>14</v>
      </c>
      <c r="AV20" s="107">
        <f t="shared" si="116"/>
        <v>4.598</v>
      </c>
      <c r="AW20" s="107">
        <f t="shared" si="116"/>
        <v>4.645</v>
      </c>
      <c r="AX20" s="107">
        <f t="shared" si="116"/>
        <v>0.047</v>
      </c>
    </row>
    <row r="21" s="61" customFormat="1" ht="14.25" spans="1:50">
      <c r="A21" s="71"/>
      <c r="B21" s="20" t="s">
        <v>39</v>
      </c>
      <c r="C21" s="9">
        <f t="shared" si="0"/>
        <v>9</v>
      </c>
      <c r="D21" s="10">
        <f t="shared" si="1"/>
        <v>0.5</v>
      </c>
      <c r="E21" s="11">
        <f t="shared" si="2"/>
        <v>1.5595</v>
      </c>
      <c r="F21" s="10">
        <f t="shared" si="3"/>
        <v>-0.195428984161379</v>
      </c>
      <c r="G21" s="20">
        <f t="shared" ref="G21:J21" si="117">G35+G49+G91</f>
        <v>8</v>
      </c>
      <c r="H21" s="21">
        <f t="shared" si="117"/>
        <v>0.9583</v>
      </c>
      <c r="I21" s="21">
        <f t="shared" si="117"/>
        <v>0.9345</v>
      </c>
      <c r="J21" s="21">
        <f t="shared" si="117"/>
        <v>0.0238</v>
      </c>
      <c r="K21" s="31">
        <f t="shared" si="26"/>
        <v>-0.471111111111111</v>
      </c>
      <c r="L21" s="20">
        <f t="shared" ref="L21:O21" si="118">L63+L77</f>
        <v>1</v>
      </c>
      <c r="M21" s="21">
        <f t="shared" si="118"/>
        <v>0.62</v>
      </c>
      <c r="N21" s="21">
        <f t="shared" si="118"/>
        <v>0.625</v>
      </c>
      <c r="O21" s="21">
        <f t="shared" si="118"/>
        <v>0.005</v>
      </c>
      <c r="P21" s="31" t="s">
        <v>37</v>
      </c>
      <c r="Q21" s="9">
        <f t="shared" si="8"/>
        <v>40</v>
      </c>
      <c r="R21" s="10">
        <f t="shared" si="30"/>
        <v>0.176470588235294</v>
      </c>
      <c r="S21" s="11">
        <f t="shared" si="10"/>
        <v>12.4974</v>
      </c>
      <c r="T21" s="10">
        <f t="shared" si="31"/>
        <v>-0.444388377743347</v>
      </c>
      <c r="U21" s="20">
        <f t="shared" ref="U21:X21" si="119">U35+U49+U91</f>
        <v>35</v>
      </c>
      <c r="V21" s="20">
        <f t="shared" si="119"/>
        <v>8.7521</v>
      </c>
      <c r="W21" s="20">
        <f t="shared" si="119"/>
        <v>8.4795</v>
      </c>
      <c r="X21" s="20">
        <f t="shared" si="119"/>
        <v>0.272600000000001</v>
      </c>
      <c r="Y21" s="31"/>
      <c r="Z21" s="20">
        <f t="shared" ref="Z21:AC21" si="120">Z63+Z77</f>
        <v>5</v>
      </c>
      <c r="AA21" s="21">
        <f t="shared" si="120"/>
        <v>3.9969</v>
      </c>
      <c r="AB21" s="21">
        <f t="shared" si="120"/>
        <v>4.0179</v>
      </c>
      <c r="AC21" s="21">
        <f t="shared" si="120"/>
        <v>0.021</v>
      </c>
      <c r="AD21" s="10">
        <f t="shared" si="34"/>
        <v>-0.522727272727273</v>
      </c>
      <c r="AE21" s="91">
        <f t="shared" si="16"/>
        <v>6</v>
      </c>
      <c r="AF21" s="92">
        <f t="shared" si="17"/>
        <v>1.9383</v>
      </c>
      <c r="AG21" s="106">
        <f t="shared" ref="AG21:AJ21" si="121">AG35+AG49+AG91</f>
        <v>4</v>
      </c>
      <c r="AH21" s="107">
        <f t="shared" si="121"/>
        <v>1.6671</v>
      </c>
      <c r="AI21" s="107">
        <f t="shared" si="121"/>
        <v>1.6221</v>
      </c>
      <c r="AJ21" s="107">
        <f t="shared" si="121"/>
        <v>0.0449999999999999</v>
      </c>
      <c r="AK21" s="106">
        <f t="shared" ref="AK21:AN21" si="122">AK63+AK77</f>
        <v>2</v>
      </c>
      <c r="AL21" s="107">
        <f t="shared" si="122"/>
        <v>0.3122</v>
      </c>
      <c r="AM21" s="107">
        <f t="shared" si="122"/>
        <v>0.3162</v>
      </c>
      <c r="AN21" s="107">
        <f t="shared" si="122"/>
        <v>0.004</v>
      </c>
      <c r="AO21" s="91">
        <f t="shared" si="20"/>
        <v>34</v>
      </c>
      <c r="AP21" s="92">
        <f t="shared" si="21"/>
        <v>22.49305</v>
      </c>
      <c r="AQ21" s="106">
        <f t="shared" ref="AQ21:AT21" si="123">AQ35+AQ49+AQ91</f>
        <v>23</v>
      </c>
      <c r="AR21" s="107">
        <f t="shared" si="123"/>
        <v>10.2421</v>
      </c>
      <c r="AS21" s="107">
        <f t="shared" si="123"/>
        <v>10.1206</v>
      </c>
      <c r="AT21" s="107">
        <f t="shared" si="123"/>
        <v>0.1215</v>
      </c>
      <c r="AU21" s="106">
        <f t="shared" ref="AU21:AX21" si="124">AU63+AU77</f>
        <v>11</v>
      </c>
      <c r="AV21" s="107">
        <f t="shared" si="124"/>
        <v>12.32845</v>
      </c>
      <c r="AW21" s="107">
        <f t="shared" si="124"/>
        <v>12.37245</v>
      </c>
      <c r="AX21" s="107">
        <f t="shared" si="124"/>
        <v>0.044</v>
      </c>
    </row>
    <row r="22" s="61" customFormat="1" ht="14.25" spans="1:50">
      <c r="A22" s="71"/>
      <c r="B22" s="20" t="s">
        <v>40</v>
      </c>
      <c r="C22" s="9">
        <f t="shared" si="0"/>
        <v>3</v>
      </c>
      <c r="D22" s="10">
        <f t="shared" si="1"/>
        <v>0</v>
      </c>
      <c r="E22" s="11">
        <f t="shared" si="2"/>
        <v>0.2547</v>
      </c>
      <c r="F22" s="10">
        <f t="shared" si="3"/>
        <v>-0.917997424339987</v>
      </c>
      <c r="G22" s="20">
        <f t="shared" ref="G22:J22" si="125">G36+G50+G92</f>
        <v>3</v>
      </c>
      <c r="H22" s="21">
        <f t="shared" si="125"/>
        <v>0.2788</v>
      </c>
      <c r="I22" s="21">
        <f t="shared" si="125"/>
        <v>0.2547</v>
      </c>
      <c r="J22" s="21">
        <f t="shared" si="125"/>
        <v>0.0241</v>
      </c>
      <c r="K22" s="31" t="e">
        <f t="shared" si="26"/>
        <v>#DIV/0!</v>
      </c>
      <c r="L22" s="20">
        <f t="shared" ref="L22:O22" si="126">L64+L78</f>
        <v>0</v>
      </c>
      <c r="M22" s="21">
        <f t="shared" si="126"/>
        <v>0</v>
      </c>
      <c r="N22" s="21">
        <f t="shared" si="126"/>
        <v>0</v>
      </c>
      <c r="O22" s="21">
        <f t="shared" si="126"/>
        <v>0</v>
      </c>
      <c r="P22" s="31" t="s">
        <v>37</v>
      </c>
      <c r="Q22" s="9">
        <f t="shared" si="8"/>
        <v>43</v>
      </c>
      <c r="R22" s="10">
        <f t="shared" si="30"/>
        <v>-0.0851063829787234</v>
      </c>
      <c r="S22" s="11">
        <f t="shared" si="10"/>
        <v>42.3504</v>
      </c>
      <c r="T22" s="10">
        <f t="shared" si="31"/>
        <v>-0.560113299617661</v>
      </c>
      <c r="U22" s="20">
        <f t="shared" ref="U22:X22" si="127">U36+U50+U92</f>
        <v>29</v>
      </c>
      <c r="V22" s="20">
        <f t="shared" si="127"/>
        <v>29.1777</v>
      </c>
      <c r="W22" s="20">
        <f t="shared" si="127"/>
        <v>28.7186</v>
      </c>
      <c r="X22" s="20">
        <f t="shared" si="127"/>
        <v>0.4591</v>
      </c>
      <c r="Y22" s="31"/>
      <c r="Z22" s="20">
        <f t="shared" ref="Z22:AC22" si="128">Z64+Z78</f>
        <v>14</v>
      </c>
      <c r="AA22" s="21">
        <f t="shared" si="128"/>
        <v>13.4935</v>
      </c>
      <c r="AB22" s="21">
        <f t="shared" si="128"/>
        <v>13.6318</v>
      </c>
      <c r="AC22" s="21">
        <f t="shared" si="128"/>
        <v>0.1383</v>
      </c>
      <c r="AD22" s="10">
        <f t="shared" si="34"/>
        <v>-0.912579013906447</v>
      </c>
      <c r="AE22" s="91">
        <f t="shared" si="16"/>
        <v>3</v>
      </c>
      <c r="AF22" s="92">
        <f t="shared" si="17"/>
        <v>3.106</v>
      </c>
      <c r="AG22" s="106">
        <f t="shared" ref="AG22:AJ22" si="129">AG36+AG50+AG92</f>
        <v>0</v>
      </c>
      <c r="AH22" s="107">
        <f t="shared" si="129"/>
        <v>0</v>
      </c>
      <c r="AI22" s="107">
        <f t="shared" si="129"/>
        <v>0</v>
      </c>
      <c r="AJ22" s="107">
        <f t="shared" si="129"/>
        <v>0</v>
      </c>
      <c r="AK22" s="106">
        <f t="shared" ref="AK22:AN22" si="130">AK64+AK78</f>
        <v>3</v>
      </c>
      <c r="AL22" s="107">
        <f t="shared" si="130"/>
        <v>3.079</v>
      </c>
      <c r="AM22" s="107">
        <f t="shared" si="130"/>
        <v>3.106</v>
      </c>
      <c r="AN22" s="107">
        <f t="shared" si="130"/>
        <v>0.027</v>
      </c>
      <c r="AO22" s="91">
        <f t="shared" si="20"/>
        <v>47</v>
      </c>
      <c r="AP22" s="92">
        <f t="shared" si="21"/>
        <v>96.2757</v>
      </c>
      <c r="AQ22" s="106">
        <f t="shared" ref="AQ22:AT22" si="131">AQ36+AQ50+AQ92</f>
        <v>29</v>
      </c>
      <c r="AR22" s="107">
        <f t="shared" si="131"/>
        <v>79.6588</v>
      </c>
      <c r="AS22" s="107">
        <f t="shared" si="131"/>
        <v>79.3817</v>
      </c>
      <c r="AT22" s="107">
        <f t="shared" si="131"/>
        <v>0.277099999999994</v>
      </c>
      <c r="AU22" s="106">
        <f t="shared" ref="AU22:AX22" si="132">AU64+AU78</f>
        <v>18</v>
      </c>
      <c r="AV22" s="107">
        <f t="shared" si="132"/>
        <v>15.312</v>
      </c>
      <c r="AW22" s="107">
        <f t="shared" si="132"/>
        <v>16.894</v>
      </c>
      <c r="AX22" s="107">
        <f t="shared" si="132"/>
        <v>1.582</v>
      </c>
    </row>
    <row r="23" s="61" customFormat="1" ht="14.25" spans="1:50">
      <c r="A23" s="71"/>
      <c r="B23" s="20" t="s">
        <v>41</v>
      </c>
      <c r="C23" s="9">
        <f t="shared" si="0"/>
        <v>2</v>
      </c>
      <c r="D23" s="10">
        <f t="shared" si="1"/>
        <v>-0.6</v>
      </c>
      <c r="E23" s="11">
        <f t="shared" si="2"/>
        <v>0.3247</v>
      </c>
      <c r="F23" s="10">
        <f t="shared" si="3"/>
        <v>0.858614768174013</v>
      </c>
      <c r="G23" s="20">
        <f t="shared" ref="G23:J23" si="133">G37+G51+G93</f>
        <v>1</v>
      </c>
      <c r="H23" s="21">
        <f t="shared" si="133"/>
        <v>0.0351</v>
      </c>
      <c r="I23" s="21">
        <f t="shared" si="133"/>
        <v>0.0347</v>
      </c>
      <c r="J23" s="21">
        <f t="shared" si="133"/>
        <v>0.000399999999999998</v>
      </c>
      <c r="K23" s="31">
        <f t="shared" si="26"/>
        <v>-0.906976744186047</v>
      </c>
      <c r="L23" s="20">
        <f t="shared" ref="L23:O23" si="134">L65+L79</f>
        <v>1</v>
      </c>
      <c r="M23" s="21">
        <f t="shared" si="134"/>
        <v>0.29</v>
      </c>
      <c r="N23" s="21">
        <f t="shared" si="134"/>
        <v>0.29</v>
      </c>
      <c r="O23" s="21">
        <f t="shared" si="134"/>
        <v>0</v>
      </c>
      <c r="P23" s="31" t="s">
        <v>37</v>
      </c>
      <c r="Q23" s="9">
        <f t="shared" si="8"/>
        <v>21</v>
      </c>
      <c r="R23" s="10">
        <f t="shared" si="30"/>
        <v>0.105263157894737</v>
      </c>
      <c r="S23" s="11">
        <f t="shared" si="10"/>
        <v>2.3678</v>
      </c>
      <c r="T23" s="10">
        <f t="shared" si="31"/>
        <v>-0.313482168744564</v>
      </c>
      <c r="U23" s="20">
        <f t="shared" ref="U23:X23" si="135">U37+U51+U93</f>
        <v>12</v>
      </c>
      <c r="V23" s="20">
        <f t="shared" si="135"/>
        <v>1.835</v>
      </c>
      <c r="W23" s="20">
        <f t="shared" si="135"/>
        <v>1.7644</v>
      </c>
      <c r="X23" s="20">
        <f t="shared" si="135"/>
        <v>0.0706000000000001</v>
      </c>
      <c r="Y23" s="31"/>
      <c r="Z23" s="20">
        <f t="shared" ref="Z23:AC23" si="136">Z65+Z79</f>
        <v>9</v>
      </c>
      <c r="AA23" s="21">
        <f t="shared" si="136"/>
        <v>0.5978</v>
      </c>
      <c r="AB23" s="21">
        <f t="shared" si="136"/>
        <v>0.6034</v>
      </c>
      <c r="AC23" s="21">
        <f t="shared" si="136"/>
        <v>0.0056</v>
      </c>
      <c r="AD23" s="10">
        <f t="shared" si="34"/>
        <v>-0.253333333333333</v>
      </c>
      <c r="AE23" s="91">
        <f t="shared" si="16"/>
        <v>5</v>
      </c>
      <c r="AF23" s="92">
        <f t="shared" si="17"/>
        <v>0.1747</v>
      </c>
      <c r="AG23" s="106">
        <f t="shared" ref="AG23:AJ23" si="137">AG37+AG51+AG93</f>
        <v>5</v>
      </c>
      <c r="AH23" s="107">
        <f t="shared" si="137"/>
        <v>0.179</v>
      </c>
      <c r="AI23" s="107">
        <f t="shared" si="137"/>
        <v>0.1747</v>
      </c>
      <c r="AJ23" s="107">
        <f t="shared" si="137"/>
        <v>0.0043</v>
      </c>
      <c r="AK23" s="106">
        <f t="shared" ref="AK23:AN23" si="138">AK65+AK79</f>
        <v>0</v>
      </c>
      <c r="AL23" s="107">
        <f t="shared" si="138"/>
        <v>0</v>
      </c>
      <c r="AM23" s="107">
        <f t="shared" si="138"/>
        <v>0</v>
      </c>
      <c r="AN23" s="107">
        <f t="shared" si="138"/>
        <v>0</v>
      </c>
      <c r="AO23" s="91">
        <f t="shared" si="20"/>
        <v>19</v>
      </c>
      <c r="AP23" s="92">
        <f t="shared" si="21"/>
        <v>3.449</v>
      </c>
      <c r="AQ23" s="106">
        <f t="shared" ref="AQ23:AT23" si="139">AQ37+AQ51+AQ93</f>
        <v>16</v>
      </c>
      <c r="AR23" s="107">
        <f t="shared" si="139"/>
        <v>3.4744</v>
      </c>
      <c r="AS23" s="107">
        <f t="shared" si="139"/>
        <v>3.4389</v>
      </c>
      <c r="AT23" s="107">
        <f t="shared" si="139"/>
        <v>0.0355000000000002</v>
      </c>
      <c r="AU23" s="106">
        <f t="shared" ref="AU23:AX23" si="140">AU65+AU79</f>
        <v>3</v>
      </c>
      <c r="AV23" s="107">
        <f t="shared" si="140"/>
        <v>0.0026</v>
      </c>
      <c r="AW23" s="107">
        <f t="shared" si="140"/>
        <v>0.0101</v>
      </c>
      <c r="AX23" s="107">
        <f t="shared" si="140"/>
        <v>0.0075</v>
      </c>
    </row>
    <row r="24" s="61" customFormat="1" ht="14.25" spans="1:50">
      <c r="A24" s="72"/>
      <c r="B24" s="20" t="s">
        <v>42</v>
      </c>
      <c r="C24" s="9">
        <f t="shared" si="0"/>
        <v>9</v>
      </c>
      <c r="D24" s="10">
        <f t="shared" si="1"/>
        <v>2</v>
      </c>
      <c r="E24" s="11">
        <f t="shared" si="2"/>
        <v>0.7665</v>
      </c>
      <c r="F24" s="10">
        <f t="shared" si="3"/>
        <v>-0.51324061726043</v>
      </c>
      <c r="G24" s="20">
        <f t="shared" ref="G24:J24" si="141">G38+G52+G94</f>
        <v>8</v>
      </c>
      <c r="H24" s="21">
        <f t="shared" si="141"/>
        <v>0.7837</v>
      </c>
      <c r="I24" s="21">
        <f t="shared" si="141"/>
        <v>0.7518</v>
      </c>
      <c r="J24" s="21">
        <f t="shared" si="141"/>
        <v>0.0318999999999999</v>
      </c>
      <c r="K24" s="31">
        <f t="shared" si="26"/>
        <v>6.41860465116283</v>
      </c>
      <c r="L24" s="20">
        <f t="shared" ref="L24:O24" si="142">L66+L80</f>
        <v>1</v>
      </c>
      <c r="M24" s="21">
        <f t="shared" si="142"/>
        <v>0.0137</v>
      </c>
      <c r="N24" s="21">
        <f t="shared" si="142"/>
        <v>0.0147</v>
      </c>
      <c r="O24" s="21">
        <f t="shared" si="142"/>
        <v>0.001</v>
      </c>
      <c r="P24" s="31" t="s">
        <v>37</v>
      </c>
      <c r="Q24" s="9">
        <f t="shared" si="8"/>
        <v>37</v>
      </c>
      <c r="R24" s="10">
        <f t="shared" si="30"/>
        <v>0.761904761904762</v>
      </c>
      <c r="S24" s="11">
        <f t="shared" si="10"/>
        <v>5.28785</v>
      </c>
      <c r="T24" s="10">
        <f t="shared" si="31"/>
        <v>0.587323267192988</v>
      </c>
      <c r="U24" s="20">
        <f t="shared" ref="U24:X24" si="143">U38+U52+U94</f>
        <v>25</v>
      </c>
      <c r="V24" s="20">
        <f t="shared" si="143"/>
        <v>4.2269</v>
      </c>
      <c r="W24" s="20">
        <f t="shared" si="143"/>
        <v>4.1024</v>
      </c>
      <c r="X24" s="20">
        <f t="shared" si="143"/>
        <v>0.1245</v>
      </c>
      <c r="Y24" s="31"/>
      <c r="Z24" s="20">
        <f t="shared" ref="Z24:AC24" si="144">Z66+Z80</f>
        <v>12</v>
      </c>
      <c r="AA24" s="21">
        <f t="shared" si="144"/>
        <v>1.16135</v>
      </c>
      <c r="AB24" s="21">
        <f t="shared" si="144"/>
        <v>1.18545</v>
      </c>
      <c r="AC24" s="21">
        <f t="shared" si="144"/>
        <v>0.0241</v>
      </c>
      <c r="AD24" s="10">
        <f t="shared" si="34"/>
        <v>1.2952380952381</v>
      </c>
      <c r="AE24" s="91">
        <f t="shared" si="16"/>
        <v>3</v>
      </c>
      <c r="AF24" s="92">
        <f t="shared" si="17"/>
        <v>1.5747</v>
      </c>
      <c r="AG24" s="106">
        <f t="shared" ref="AG24:AJ24" si="145">AG38+AG52+AG94</f>
        <v>1</v>
      </c>
      <c r="AH24" s="107">
        <f t="shared" si="145"/>
        <v>0.5372</v>
      </c>
      <c r="AI24" s="107">
        <f t="shared" si="145"/>
        <v>0.5329</v>
      </c>
      <c r="AJ24" s="107">
        <f t="shared" si="145"/>
        <v>0.00429999999999997</v>
      </c>
      <c r="AK24" s="106">
        <f t="shared" ref="AK24:AN24" si="146">AK66+AK80</f>
        <v>2</v>
      </c>
      <c r="AL24" s="107">
        <f t="shared" si="146"/>
        <v>1.0378</v>
      </c>
      <c r="AM24" s="107">
        <f t="shared" si="146"/>
        <v>1.0418</v>
      </c>
      <c r="AN24" s="107">
        <f t="shared" si="146"/>
        <v>0.004</v>
      </c>
      <c r="AO24" s="91">
        <f t="shared" si="20"/>
        <v>21</v>
      </c>
      <c r="AP24" s="92">
        <f t="shared" si="21"/>
        <v>3.3313</v>
      </c>
      <c r="AQ24" s="106">
        <f t="shared" ref="AQ24:AT24" si="147">AQ38+AQ52+AQ94</f>
        <v>13</v>
      </c>
      <c r="AR24" s="107">
        <f t="shared" si="147"/>
        <v>1.4873</v>
      </c>
      <c r="AS24" s="107">
        <f t="shared" si="147"/>
        <v>1.3977</v>
      </c>
      <c r="AT24" s="107">
        <f t="shared" si="147"/>
        <v>0.0896</v>
      </c>
      <c r="AU24" s="106">
        <f t="shared" ref="AU24:AX24" si="148">AU66+AU80</f>
        <v>8</v>
      </c>
      <c r="AV24" s="107">
        <f t="shared" si="148"/>
        <v>1.9231</v>
      </c>
      <c r="AW24" s="107">
        <f t="shared" si="148"/>
        <v>1.9336</v>
      </c>
      <c r="AX24" s="107">
        <f t="shared" si="148"/>
        <v>0.0105</v>
      </c>
    </row>
    <row r="25" s="61" customFormat="1" ht="14.25" hidden="1" spans="1:50">
      <c r="A25" s="73" t="s">
        <v>19</v>
      </c>
      <c r="B25" s="74" t="s">
        <v>28</v>
      </c>
      <c r="C25" s="75"/>
      <c r="D25" s="75"/>
      <c r="E25" s="75"/>
      <c r="F25" s="75"/>
      <c r="G25" s="76">
        <v>7</v>
      </c>
      <c r="H25" s="76">
        <v>1.4618</v>
      </c>
      <c r="I25" s="76">
        <v>1.3688</v>
      </c>
      <c r="J25" s="81">
        <f t="shared" ref="J25:J52" si="149">H25-I25</f>
        <v>0.093</v>
      </c>
      <c r="K25" s="82">
        <f t="shared" si="26"/>
        <v>-0.612500000000002</v>
      </c>
      <c r="L25" s="75"/>
      <c r="M25" s="75"/>
      <c r="N25" s="75"/>
      <c r="O25" s="75"/>
      <c r="P25" s="75"/>
      <c r="Q25" s="75"/>
      <c r="R25" s="75"/>
      <c r="S25" s="75"/>
      <c r="T25" s="75"/>
      <c r="U25" s="87">
        <v>122</v>
      </c>
      <c r="V25" s="87">
        <v>96.4596</v>
      </c>
      <c r="W25" s="87">
        <v>93.6445</v>
      </c>
      <c r="X25" s="81">
        <f t="shared" ref="X25:X52" si="150">V25-W25</f>
        <v>2.8151</v>
      </c>
      <c r="Y25" s="82">
        <f t="shared" ref="Y25:Y52" si="151">(X25-AT25)/AT25</f>
        <v>1.73842412451362</v>
      </c>
      <c r="Z25" s="75"/>
      <c r="AA25" s="75"/>
      <c r="AB25" s="75"/>
      <c r="AC25" s="75"/>
      <c r="AD25" s="75"/>
      <c r="AE25" s="75"/>
      <c r="AF25" s="75"/>
      <c r="AG25" s="76">
        <v>14</v>
      </c>
      <c r="AH25" s="76">
        <v>8.1331</v>
      </c>
      <c r="AI25" s="76">
        <v>7.8931</v>
      </c>
      <c r="AJ25" s="81">
        <f t="shared" ref="AJ25:AJ52" si="152">AH25-AI25</f>
        <v>0.240000000000001</v>
      </c>
      <c r="AK25" s="75"/>
      <c r="AL25" s="75"/>
      <c r="AM25" s="75"/>
      <c r="AN25" s="75"/>
      <c r="AO25" s="75"/>
      <c r="AP25" s="75"/>
      <c r="AQ25" s="76">
        <v>77</v>
      </c>
      <c r="AR25" s="76">
        <v>47.3028</v>
      </c>
      <c r="AS25" s="76">
        <v>46.2748</v>
      </c>
      <c r="AT25" s="81">
        <f t="shared" ref="AT25:AT52" si="153">AR25-AS25</f>
        <v>1.028</v>
      </c>
      <c r="AU25" s="75"/>
      <c r="AV25" s="75"/>
      <c r="AW25" s="75"/>
      <c r="AX25" s="75"/>
    </row>
    <row r="26" s="61" customFormat="1" ht="14.25" hidden="1" spans="1:50">
      <c r="A26" s="69"/>
      <c r="B26" s="74" t="s">
        <v>29</v>
      </c>
      <c r="C26" s="75"/>
      <c r="D26" s="75"/>
      <c r="E26" s="75"/>
      <c r="F26" s="75"/>
      <c r="G26" s="76">
        <v>6</v>
      </c>
      <c r="H26" s="76">
        <v>0.9294</v>
      </c>
      <c r="I26" s="76">
        <v>0.9024</v>
      </c>
      <c r="J26" s="81">
        <f t="shared" si="149"/>
        <v>0.027</v>
      </c>
      <c r="K26" s="82">
        <f t="shared" si="26"/>
        <v>-0.232954545454545</v>
      </c>
      <c r="L26" s="75"/>
      <c r="M26" s="75"/>
      <c r="N26" s="75"/>
      <c r="O26" s="75"/>
      <c r="P26" s="75"/>
      <c r="Q26" s="75"/>
      <c r="R26" s="75"/>
      <c r="S26" s="75"/>
      <c r="T26" s="75"/>
      <c r="U26" s="87">
        <v>42</v>
      </c>
      <c r="V26" s="87">
        <v>7.5596</v>
      </c>
      <c r="W26" s="87">
        <v>7.1586</v>
      </c>
      <c r="X26" s="81">
        <f t="shared" si="150"/>
        <v>0.401</v>
      </c>
      <c r="Y26" s="82">
        <f t="shared" si="151"/>
        <v>0.305763594920228</v>
      </c>
      <c r="Z26" s="75"/>
      <c r="AA26" s="75"/>
      <c r="AB26" s="75"/>
      <c r="AC26" s="75"/>
      <c r="AD26" s="75"/>
      <c r="AE26" s="75"/>
      <c r="AF26" s="75"/>
      <c r="AG26" s="76">
        <v>13</v>
      </c>
      <c r="AH26" s="76">
        <v>0.7976</v>
      </c>
      <c r="AI26" s="76">
        <v>0.7624</v>
      </c>
      <c r="AJ26" s="81">
        <f t="shared" si="152"/>
        <v>0.0352</v>
      </c>
      <c r="AK26" s="75"/>
      <c r="AL26" s="75"/>
      <c r="AM26" s="75"/>
      <c r="AN26" s="75"/>
      <c r="AO26" s="75"/>
      <c r="AP26" s="75"/>
      <c r="AQ26" s="76">
        <v>68</v>
      </c>
      <c r="AR26" s="76">
        <v>37.8764</v>
      </c>
      <c r="AS26" s="76">
        <v>37.5693</v>
      </c>
      <c r="AT26" s="81">
        <f t="shared" si="153"/>
        <v>0.307099999999998</v>
      </c>
      <c r="AU26" s="75"/>
      <c r="AV26" s="75"/>
      <c r="AW26" s="75"/>
      <c r="AX26" s="75"/>
    </row>
    <row r="27" s="61" customFormat="1" ht="14.25" hidden="1" spans="1:50">
      <c r="A27" s="69"/>
      <c r="B27" s="74" t="s">
        <v>30</v>
      </c>
      <c r="C27" s="75"/>
      <c r="D27" s="75"/>
      <c r="E27" s="75"/>
      <c r="F27" s="75"/>
      <c r="G27" s="76">
        <v>6</v>
      </c>
      <c r="H27" s="76">
        <v>2.6661</v>
      </c>
      <c r="I27" s="76">
        <v>2.6041</v>
      </c>
      <c r="J27" s="81">
        <f t="shared" si="149"/>
        <v>0.0620000000000003</v>
      </c>
      <c r="K27" s="82">
        <f t="shared" si="26"/>
        <v>0.165413533834584</v>
      </c>
      <c r="L27" s="75"/>
      <c r="M27" s="75"/>
      <c r="N27" s="75"/>
      <c r="O27" s="75"/>
      <c r="P27" s="75"/>
      <c r="Q27" s="75"/>
      <c r="R27" s="75"/>
      <c r="S27" s="75"/>
      <c r="T27" s="75"/>
      <c r="U27" s="87">
        <v>49</v>
      </c>
      <c r="V27" s="87">
        <v>18.7741</v>
      </c>
      <c r="W27" s="87">
        <v>17.5292</v>
      </c>
      <c r="X27" s="81">
        <f t="shared" si="150"/>
        <v>1.2449</v>
      </c>
      <c r="Y27" s="82">
        <f t="shared" si="151"/>
        <v>3.64168530947054</v>
      </c>
      <c r="Z27" s="75"/>
      <c r="AA27" s="75"/>
      <c r="AB27" s="75"/>
      <c r="AC27" s="75"/>
      <c r="AD27" s="75"/>
      <c r="AE27" s="75"/>
      <c r="AF27" s="75"/>
      <c r="AG27" s="76">
        <v>10</v>
      </c>
      <c r="AH27" s="76">
        <v>4.105</v>
      </c>
      <c r="AI27" s="76">
        <v>4.0518</v>
      </c>
      <c r="AJ27" s="81">
        <f t="shared" si="152"/>
        <v>0.0532000000000004</v>
      </c>
      <c r="AK27" s="75"/>
      <c r="AL27" s="75"/>
      <c r="AM27" s="75"/>
      <c r="AN27" s="75"/>
      <c r="AO27" s="75"/>
      <c r="AP27" s="75"/>
      <c r="AQ27" s="76">
        <v>46</v>
      </c>
      <c r="AR27" s="76">
        <v>27.5882</v>
      </c>
      <c r="AS27" s="76">
        <v>27.32</v>
      </c>
      <c r="AT27" s="81">
        <f t="shared" si="153"/>
        <v>0.2682</v>
      </c>
      <c r="AU27" s="75"/>
      <c r="AV27" s="75"/>
      <c r="AW27" s="75"/>
      <c r="AX27" s="75"/>
    </row>
    <row r="28" s="61" customFormat="1" ht="14.25" hidden="1" spans="1:50">
      <c r="A28" s="69"/>
      <c r="B28" s="74" t="s">
        <v>31</v>
      </c>
      <c r="C28" s="75"/>
      <c r="D28" s="75"/>
      <c r="E28" s="75"/>
      <c r="F28" s="75"/>
      <c r="G28" s="76">
        <v>7</v>
      </c>
      <c r="H28" s="76">
        <v>1.0617</v>
      </c>
      <c r="I28" s="77">
        <v>1.0446</v>
      </c>
      <c r="J28" s="81">
        <f t="shared" si="149"/>
        <v>0.0171000000000001</v>
      </c>
      <c r="K28" s="82">
        <f t="shared" si="26"/>
        <v>-0.59382422802848</v>
      </c>
      <c r="L28" s="75"/>
      <c r="M28" s="75"/>
      <c r="N28" s="75"/>
      <c r="O28" s="75"/>
      <c r="P28" s="75"/>
      <c r="Q28" s="75"/>
      <c r="R28" s="75"/>
      <c r="S28" s="75"/>
      <c r="T28" s="75"/>
      <c r="U28" s="87">
        <v>64</v>
      </c>
      <c r="V28" s="87">
        <v>27.594</v>
      </c>
      <c r="W28" s="87">
        <v>27.4159</v>
      </c>
      <c r="X28" s="81">
        <f t="shared" si="150"/>
        <v>0.178100000000001</v>
      </c>
      <c r="Y28" s="82">
        <f t="shared" si="151"/>
        <v>-0.63156805957799</v>
      </c>
      <c r="Z28" s="75"/>
      <c r="AA28" s="75"/>
      <c r="AB28" s="75"/>
      <c r="AC28" s="75"/>
      <c r="AD28" s="75"/>
      <c r="AE28" s="75"/>
      <c r="AF28" s="75"/>
      <c r="AG28" s="76">
        <v>9</v>
      </c>
      <c r="AH28" s="76">
        <v>49.8898</v>
      </c>
      <c r="AI28" s="76">
        <v>49.8477</v>
      </c>
      <c r="AJ28" s="81">
        <f t="shared" si="152"/>
        <v>0.0420999999999978</v>
      </c>
      <c r="AK28" s="75"/>
      <c r="AL28" s="75"/>
      <c r="AM28" s="75"/>
      <c r="AN28" s="75"/>
      <c r="AO28" s="75"/>
      <c r="AP28" s="75"/>
      <c r="AQ28" s="76">
        <v>66</v>
      </c>
      <c r="AR28" s="76">
        <v>89.1339</v>
      </c>
      <c r="AS28" s="76">
        <v>88.6505</v>
      </c>
      <c r="AT28" s="81">
        <f t="shared" si="153"/>
        <v>0.483400000000003</v>
      </c>
      <c r="AU28" s="75"/>
      <c r="AV28" s="75"/>
      <c r="AW28" s="75"/>
      <c r="AX28" s="75"/>
    </row>
    <row r="29" s="61" customFormat="1" ht="14.25" hidden="1" spans="1:50">
      <c r="A29" s="69"/>
      <c r="B29" s="74" t="s">
        <v>32</v>
      </c>
      <c r="C29" s="75"/>
      <c r="D29" s="75"/>
      <c r="E29" s="75"/>
      <c r="F29" s="75"/>
      <c r="G29" s="76">
        <v>10</v>
      </c>
      <c r="H29" s="77">
        <v>5.0489</v>
      </c>
      <c r="I29" s="76">
        <v>5.0231</v>
      </c>
      <c r="J29" s="81">
        <f t="shared" si="149"/>
        <v>0.0257999999999994</v>
      </c>
      <c r="K29" s="82">
        <f t="shared" si="26"/>
        <v>-0.857772877618526</v>
      </c>
      <c r="L29" s="75"/>
      <c r="M29" s="75"/>
      <c r="N29" s="75"/>
      <c r="O29" s="75"/>
      <c r="P29" s="75"/>
      <c r="Q29" s="75"/>
      <c r="R29" s="75"/>
      <c r="S29" s="75"/>
      <c r="T29" s="75"/>
      <c r="U29" s="87">
        <v>87</v>
      </c>
      <c r="V29" s="87">
        <v>32.7376</v>
      </c>
      <c r="W29" s="87">
        <v>31.9805</v>
      </c>
      <c r="X29" s="81">
        <f t="shared" si="150"/>
        <v>0.757100000000001</v>
      </c>
      <c r="Y29" s="82">
        <f t="shared" si="151"/>
        <v>0.434988627748297</v>
      </c>
      <c r="Z29" s="75"/>
      <c r="AA29" s="75"/>
      <c r="AB29" s="75"/>
      <c r="AC29" s="75"/>
      <c r="AD29" s="75"/>
      <c r="AE29" s="75"/>
      <c r="AF29" s="75"/>
      <c r="AG29" s="76">
        <v>12</v>
      </c>
      <c r="AH29" s="76">
        <v>5.7764</v>
      </c>
      <c r="AI29" s="76">
        <v>5.595</v>
      </c>
      <c r="AJ29" s="81">
        <f t="shared" si="152"/>
        <v>0.1814</v>
      </c>
      <c r="AK29" s="75"/>
      <c r="AL29" s="75"/>
      <c r="AM29" s="75"/>
      <c r="AN29" s="75"/>
      <c r="AO29" s="75"/>
      <c r="AP29" s="75"/>
      <c r="AQ29" s="76">
        <v>83</v>
      </c>
      <c r="AR29" s="76">
        <v>44.0459</v>
      </c>
      <c r="AS29" s="76">
        <v>43.5183</v>
      </c>
      <c r="AT29" s="81">
        <f t="shared" si="153"/>
        <v>0.5276</v>
      </c>
      <c r="AU29" s="75"/>
      <c r="AV29" s="75"/>
      <c r="AW29" s="75"/>
      <c r="AX29" s="75"/>
    </row>
    <row r="30" s="61" customFormat="1" ht="14.25" hidden="1" spans="1:50">
      <c r="A30" s="69"/>
      <c r="B30" s="74" t="s">
        <v>33</v>
      </c>
      <c r="C30" s="75"/>
      <c r="D30" s="75"/>
      <c r="E30" s="75"/>
      <c r="F30" s="75"/>
      <c r="G30" s="76">
        <v>2</v>
      </c>
      <c r="H30" s="76">
        <v>0.2753</v>
      </c>
      <c r="I30" s="76">
        <v>0.2695</v>
      </c>
      <c r="J30" s="81">
        <f t="shared" si="149"/>
        <v>0.00579999999999997</v>
      </c>
      <c r="K30" s="82">
        <f t="shared" si="26"/>
        <v>-0.567164179104475</v>
      </c>
      <c r="L30" s="75"/>
      <c r="M30" s="75"/>
      <c r="N30" s="75"/>
      <c r="O30" s="75"/>
      <c r="P30" s="75"/>
      <c r="Q30" s="75"/>
      <c r="R30" s="75"/>
      <c r="S30" s="75"/>
      <c r="T30" s="75"/>
      <c r="U30" s="87">
        <v>55</v>
      </c>
      <c r="V30" s="87">
        <v>22.6403</v>
      </c>
      <c r="W30" s="87">
        <v>22.1172</v>
      </c>
      <c r="X30" s="81">
        <f t="shared" si="150"/>
        <v>0.523099999999999</v>
      </c>
      <c r="Y30" s="82">
        <f t="shared" si="151"/>
        <v>0.608054103904094</v>
      </c>
      <c r="Z30" s="75"/>
      <c r="AA30" s="75"/>
      <c r="AB30" s="75"/>
      <c r="AC30" s="75"/>
      <c r="AD30" s="75"/>
      <c r="AE30" s="75"/>
      <c r="AF30" s="75"/>
      <c r="AG30" s="76">
        <v>4</v>
      </c>
      <c r="AH30" s="76">
        <v>2.2031</v>
      </c>
      <c r="AI30" s="76">
        <v>2.1897</v>
      </c>
      <c r="AJ30" s="81">
        <f t="shared" si="152"/>
        <v>0.0133999999999999</v>
      </c>
      <c r="AK30" s="75"/>
      <c r="AL30" s="75"/>
      <c r="AM30" s="75"/>
      <c r="AN30" s="75"/>
      <c r="AO30" s="75"/>
      <c r="AP30" s="75"/>
      <c r="AQ30" s="76">
        <v>56</v>
      </c>
      <c r="AR30" s="76">
        <v>17.5616</v>
      </c>
      <c r="AS30" s="76">
        <v>17.2363</v>
      </c>
      <c r="AT30" s="81">
        <f t="shared" si="153"/>
        <v>0.325299999999999</v>
      </c>
      <c r="AU30" s="75"/>
      <c r="AV30" s="75"/>
      <c r="AW30" s="75"/>
      <c r="AX30" s="75"/>
    </row>
    <row r="31" s="61" customFormat="1" ht="14.25" hidden="1" spans="1:50">
      <c r="A31" s="69"/>
      <c r="B31" s="74" t="s">
        <v>34</v>
      </c>
      <c r="C31" s="75"/>
      <c r="D31" s="75"/>
      <c r="E31" s="75"/>
      <c r="F31" s="75"/>
      <c r="G31" s="76">
        <v>0</v>
      </c>
      <c r="H31" s="76">
        <v>0</v>
      </c>
      <c r="I31" s="76">
        <v>0</v>
      </c>
      <c r="J31" s="81">
        <f t="shared" si="149"/>
        <v>0</v>
      </c>
      <c r="K31" s="82">
        <f t="shared" si="26"/>
        <v>-1</v>
      </c>
      <c r="L31" s="75"/>
      <c r="M31" s="75"/>
      <c r="N31" s="75"/>
      <c r="O31" s="75"/>
      <c r="P31" s="75"/>
      <c r="Q31" s="75"/>
      <c r="R31" s="75"/>
      <c r="S31" s="75"/>
      <c r="T31" s="75"/>
      <c r="U31" s="87">
        <v>37</v>
      </c>
      <c r="V31" s="87">
        <v>22.3146</v>
      </c>
      <c r="W31" s="87">
        <v>22.1782</v>
      </c>
      <c r="X31" s="81">
        <f t="shared" si="150"/>
        <v>0.136399999999998</v>
      </c>
      <c r="Y31" s="82">
        <f t="shared" si="151"/>
        <v>-0.533036631290662</v>
      </c>
      <c r="Z31" s="75"/>
      <c r="AA31" s="75"/>
      <c r="AB31" s="75"/>
      <c r="AC31" s="75"/>
      <c r="AD31" s="75"/>
      <c r="AE31" s="75"/>
      <c r="AF31" s="75"/>
      <c r="AG31" s="76">
        <v>4</v>
      </c>
      <c r="AH31" s="76">
        <v>0.655</v>
      </c>
      <c r="AI31" s="76">
        <v>0.6496</v>
      </c>
      <c r="AJ31" s="81">
        <f t="shared" si="152"/>
        <v>0.00540000000000007</v>
      </c>
      <c r="AK31" s="75"/>
      <c r="AL31" s="75"/>
      <c r="AM31" s="75"/>
      <c r="AN31" s="75"/>
      <c r="AO31" s="75"/>
      <c r="AP31" s="75"/>
      <c r="AQ31" s="76">
        <v>44</v>
      </c>
      <c r="AR31" s="76">
        <v>20.0565</v>
      </c>
      <c r="AS31" s="76">
        <v>19.7644</v>
      </c>
      <c r="AT31" s="81">
        <f t="shared" si="153"/>
        <v>0.292100000000001</v>
      </c>
      <c r="AU31" s="75"/>
      <c r="AV31" s="75"/>
      <c r="AW31" s="75"/>
      <c r="AX31" s="75"/>
    </row>
    <row r="32" s="61" customFormat="1" ht="14.25" hidden="1" spans="1:50">
      <c r="A32" s="69"/>
      <c r="B32" s="74" t="s">
        <v>35</v>
      </c>
      <c r="C32" s="75"/>
      <c r="D32" s="75"/>
      <c r="E32" s="75"/>
      <c r="F32" s="75"/>
      <c r="G32" s="76">
        <v>1</v>
      </c>
      <c r="H32" s="77">
        <v>0.0472</v>
      </c>
      <c r="I32" s="76">
        <v>0.0452</v>
      </c>
      <c r="J32" s="81">
        <f t="shared" si="149"/>
        <v>0.002</v>
      </c>
      <c r="K32" s="82">
        <f t="shared" si="26"/>
        <v>-0.81981981981982</v>
      </c>
      <c r="L32" s="75"/>
      <c r="M32" s="75"/>
      <c r="N32" s="75"/>
      <c r="O32" s="75"/>
      <c r="P32" s="75"/>
      <c r="Q32" s="75"/>
      <c r="R32" s="75"/>
      <c r="S32" s="75"/>
      <c r="T32" s="75"/>
      <c r="U32" s="87">
        <v>4</v>
      </c>
      <c r="V32" s="87">
        <v>0.644</v>
      </c>
      <c r="W32" s="87">
        <v>0.6299</v>
      </c>
      <c r="X32" s="81">
        <f t="shared" si="150"/>
        <v>0.0141</v>
      </c>
      <c r="Y32" s="82">
        <f t="shared" si="151"/>
        <v>-0.0903225806451262</v>
      </c>
      <c r="Z32" s="75"/>
      <c r="AA32" s="75"/>
      <c r="AB32" s="75"/>
      <c r="AC32" s="75"/>
      <c r="AD32" s="75"/>
      <c r="AE32" s="75"/>
      <c r="AF32" s="75"/>
      <c r="AG32" s="76">
        <v>1</v>
      </c>
      <c r="AH32" s="76">
        <v>0.8308</v>
      </c>
      <c r="AI32" s="76">
        <v>0.8197</v>
      </c>
      <c r="AJ32" s="81">
        <f t="shared" si="152"/>
        <v>0.0111</v>
      </c>
      <c r="AK32" s="75"/>
      <c r="AL32" s="75"/>
      <c r="AM32" s="75"/>
      <c r="AN32" s="75"/>
      <c r="AO32" s="75"/>
      <c r="AP32" s="75"/>
      <c r="AQ32" s="76">
        <v>4</v>
      </c>
      <c r="AR32" s="76">
        <v>9.6342</v>
      </c>
      <c r="AS32" s="76">
        <v>9.6187</v>
      </c>
      <c r="AT32" s="81">
        <f t="shared" si="153"/>
        <v>0.0154999999999994</v>
      </c>
      <c r="AU32" s="75"/>
      <c r="AV32" s="75"/>
      <c r="AW32" s="75"/>
      <c r="AX32" s="75"/>
    </row>
    <row r="33" s="61" customFormat="1" ht="14.25" hidden="1" spans="1:50">
      <c r="A33" s="69"/>
      <c r="B33" s="74" t="s">
        <v>36</v>
      </c>
      <c r="C33" s="75"/>
      <c r="D33" s="75"/>
      <c r="E33" s="75"/>
      <c r="F33" s="75"/>
      <c r="G33" s="76">
        <v>0</v>
      </c>
      <c r="H33" s="76">
        <v>0</v>
      </c>
      <c r="I33" s="76">
        <v>0</v>
      </c>
      <c r="J33" s="81">
        <f t="shared" si="149"/>
        <v>0</v>
      </c>
      <c r="K33" s="82">
        <f t="shared" si="26"/>
        <v>-1</v>
      </c>
      <c r="L33" s="75"/>
      <c r="M33" s="75"/>
      <c r="N33" s="75"/>
      <c r="O33" s="75"/>
      <c r="P33" s="75"/>
      <c r="Q33" s="75"/>
      <c r="R33" s="75"/>
      <c r="S33" s="75"/>
      <c r="T33" s="75"/>
      <c r="U33" s="87">
        <v>22</v>
      </c>
      <c r="V33" s="87">
        <v>8.6647</v>
      </c>
      <c r="W33" s="87">
        <v>8.5646</v>
      </c>
      <c r="X33" s="81">
        <f t="shared" si="150"/>
        <v>0.100099999999999</v>
      </c>
      <c r="Y33" s="82">
        <f t="shared" si="151"/>
        <v>-0.0402684563758472</v>
      </c>
      <c r="Z33" s="75"/>
      <c r="AA33" s="75"/>
      <c r="AB33" s="75"/>
      <c r="AC33" s="75"/>
      <c r="AD33" s="75"/>
      <c r="AE33" s="75"/>
      <c r="AF33" s="75"/>
      <c r="AG33" s="76">
        <v>7</v>
      </c>
      <c r="AH33" s="76">
        <v>2.3703</v>
      </c>
      <c r="AI33" s="76">
        <v>2.3693</v>
      </c>
      <c r="AJ33" s="81">
        <f t="shared" si="152"/>
        <v>0.00099999999999989</v>
      </c>
      <c r="AK33" s="75"/>
      <c r="AL33" s="75"/>
      <c r="AM33" s="75"/>
      <c r="AN33" s="75"/>
      <c r="AO33" s="75"/>
      <c r="AP33" s="75"/>
      <c r="AQ33" s="76">
        <v>27</v>
      </c>
      <c r="AR33" s="76">
        <v>13.3694</v>
      </c>
      <c r="AS33" s="76">
        <v>13.2651</v>
      </c>
      <c r="AT33" s="81">
        <f t="shared" si="153"/>
        <v>0.1043</v>
      </c>
      <c r="AU33" s="75"/>
      <c r="AV33" s="75"/>
      <c r="AW33" s="75"/>
      <c r="AX33" s="75"/>
    </row>
    <row r="34" s="61" customFormat="1" ht="14.25" hidden="1" spans="1:50">
      <c r="A34" s="69"/>
      <c r="B34" s="74" t="s">
        <v>38</v>
      </c>
      <c r="C34" s="75"/>
      <c r="D34" s="75"/>
      <c r="E34" s="75"/>
      <c r="F34" s="75"/>
      <c r="G34" s="76">
        <v>4</v>
      </c>
      <c r="H34" s="76">
        <v>0.4204</v>
      </c>
      <c r="I34" s="76">
        <v>0.4053</v>
      </c>
      <c r="J34" s="81">
        <f t="shared" si="149"/>
        <v>0.0151</v>
      </c>
      <c r="K34" s="82">
        <f t="shared" si="26"/>
        <v>5.29166666666649</v>
      </c>
      <c r="L34" s="75"/>
      <c r="M34" s="75"/>
      <c r="N34" s="75"/>
      <c r="O34" s="75"/>
      <c r="P34" s="75"/>
      <c r="Q34" s="75"/>
      <c r="R34" s="75"/>
      <c r="S34" s="75"/>
      <c r="T34" s="75"/>
      <c r="U34" s="87">
        <v>25</v>
      </c>
      <c r="V34" s="87">
        <v>10.8439</v>
      </c>
      <c r="W34" s="87">
        <v>10.7147</v>
      </c>
      <c r="X34" s="81">
        <f t="shared" si="150"/>
        <v>0.129199999999999</v>
      </c>
      <c r="Y34" s="82">
        <f t="shared" si="151"/>
        <v>0.585276073619618</v>
      </c>
      <c r="Z34" s="75"/>
      <c r="AA34" s="75"/>
      <c r="AB34" s="75"/>
      <c r="AC34" s="75"/>
      <c r="AD34" s="75"/>
      <c r="AE34" s="75"/>
      <c r="AF34" s="75"/>
      <c r="AG34" s="76">
        <v>2</v>
      </c>
      <c r="AH34" s="76">
        <v>0.5469</v>
      </c>
      <c r="AI34" s="76">
        <v>0.5445</v>
      </c>
      <c r="AJ34" s="81">
        <f t="shared" si="152"/>
        <v>0.00240000000000007</v>
      </c>
      <c r="AK34" s="75"/>
      <c r="AL34" s="75"/>
      <c r="AM34" s="75"/>
      <c r="AN34" s="75"/>
      <c r="AO34" s="75"/>
      <c r="AP34" s="75"/>
      <c r="AQ34" s="76">
        <v>18</v>
      </c>
      <c r="AR34" s="76">
        <v>6.2721</v>
      </c>
      <c r="AS34" s="76">
        <v>6.1906</v>
      </c>
      <c r="AT34" s="81">
        <f t="shared" si="153"/>
        <v>0.0815000000000001</v>
      </c>
      <c r="AU34" s="75"/>
      <c r="AV34" s="75"/>
      <c r="AW34" s="75"/>
      <c r="AX34" s="75"/>
    </row>
    <row r="35" s="61" customFormat="1" ht="14.25" hidden="1" spans="1:50">
      <c r="A35" s="69"/>
      <c r="B35" s="74" t="s">
        <v>39</v>
      </c>
      <c r="C35" s="75"/>
      <c r="D35" s="75"/>
      <c r="E35" s="75"/>
      <c r="F35" s="75"/>
      <c r="G35" s="76">
        <v>4</v>
      </c>
      <c r="H35" s="76">
        <v>0.9124</v>
      </c>
      <c r="I35" s="76">
        <v>0.8899</v>
      </c>
      <c r="J35" s="81">
        <f t="shared" si="149"/>
        <v>0.0225</v>
      </c>
      <c r="K35" s="82">
        <f t="shared" si="26"/>
        <v>-0.5</v>
      </c>
      <c r="L35" s="75"/>
      <c r="M35" s="75"/>
      <c r="N35" s="75"/>
      <c r="O35" s="75"/>
      <c r="P35" s="75"/>
      <c r="Q35" s="75"/>
      <c r="R35" s="75"/>
      <c r="S35" s="75"/>
      <c r="T35" s="75"/>
      <c r="U35" s="87">
        <v>20</v>
      </c>
      <c r="V35" s="87">
        <v>8.4318</v>
      </c>
      <c r="W35" s="87">
        <v>8.167</v>
      </c>
      <c r="X35" s="81">
        <f t="shared" si="150"/>
        <v>0.264800000000001</v>
      </c>
      <c r="Y35" s="82">
        <f t="shared" si="151"/>
        <v>1.72989690721652</v>
      </c>
      <c r="Z35" s="75"/>
      <c r="AA35" s="75"/>
      <c r="AB35" s="75"/>
      <c r="AC35" s="75"/>
      <c r="AD35" s="75"/>
      <c r="AE35" s="75"/>
      <c r="AF35" s="75"/>
      <c r="AG35" s="76">
        <v>4</v>
      </c>
      <c r="AH35" s="76">
        <v>1.6671</v>
      </c>
      <c r="AI35" s="76">
        <v>1.6221</v>
      </c>
      <c r="AJ35" s="81">
        <f t="shared" si="152"/>
        <v>0.0449999999999999</v>
      </c>
      <c r="AK35" s="75"/>
      <c r="AL35" s="75"/>
      <c r="AM35" s="75"/>
      <c r="AN35" s="75"/>
      <c r="AO35" s="75"/>
      <c r="AP35" s="75"/>
      <c r="AQ35" s="76">
        <v>12</v>
      </c>
      <c r="AR35" s="76">
        <v>9.3746</v>
      </c>
      <c r="AS35" s="76">
        <v>9.2776</v>
      </c>
      <c r="AT35" s="81">
        <f t="shared" si="153"/>
        <v>0.0969999999999995</v>
      </c>
      <c r="AU35" s="75"/>
      <c r="AV35" s="75"/>
      <c r="AW35" s="75"/>
      <c r="AX35" s="75"/>
    </row>
    <row r="36" s="61" customFormat="1" ht="14.25" hidden="1" spans="1:50">
      <c r="A36" s="69"/>
      <c r="B36" s="74" t="s">
        <v>40</v>
      </c>
      <c r="C36" s="75"/>
      <c r="D36" s="75"/>
      <c r="E36" s="75"/>
      <c r="F36" s="75"/>
      <c r="G36" s="76">
        <v>3</v>
      </c>
      <c r="H36" s="76">
        <v>0.2788</v>
      </c>
      <c r="I36" s="76">
        <v>0.2547</v>
      </c>
      <c r="J36" s="81">
        <f t="shared" si="149"/>
        <v>0.0241</v>
      </c>
      <c r="K36" s="82" t="e">
        <f t="shared" si="26"/>
        <v>#DIV/0!</v>
      </c>
      <c r="L36" s="75"/>
      <c r="M36" s="75"/>
      <c r="N36" s="75"/>
      <c r="O36" s="75"/>
      <c r="P36" s="75"/>
      <c r="Q36" s="75"/>
      <c r="R36" s="75"/>
      <c r="S36" s="75"/>
      <c r="T36" s="75"/>
      <c r="U36" s="87">
        <v>27</v>
      </c>
      <c r="V36" s="87">
        <v>29.1072</v>
      </c>
      <c r="W36" s="87">
        <v>28.6484</v>
      </c>
      <c r="X36" s="81">
        <f t="shared" si="150"/>
        <v>0.4588</v>
      </c>
      <c r="Y36" s="82">
        <f t="shared" si="151"/>
        <v>0.721575984990661</v>
      </c>
      <c r="Z36" s="75"/>
      <c r="AA36" s="75"/>
      <c r="AB36" s="75"/>
      <c r="AC36" s="75"/>
      <c r="AD36" s="75"/>
      <c r="AE36" s="75"/>
      <c r="AF36" s="75"/>
      <c r="AG36" s="76">
        <v>0</v>
      </c>
      <c r="AH36" s="76">
        <v>0</v>
      </c>
      <c r="AI36" s="76">
        <v>0</v>
      </c>
      <c r="AJ36" s="81">
        <f t="shared" si="152"/>
        <v>0</v>
      </c>
      <c r="AK36" s="75"/>
      <c r="AL36" s="75"/>
      <c r="AM36" s="75"/>
      <c r="AN36" s="75"/>
      <c r="AO36" s="75"/>
      <c r="AP36" s="75"/>
      <c r="AQ36" s="76">
        <v>20</v>
      </c>
      <c r="AR36" s="76">
        <v>79.3898</v>
      </c>
      <c r="AS36" s="76">
        <v>79.1233</v>
      </c>
      <c r="AT36" s="81">
        <f t="shared" si="153"/>
        <v>0.266499999999994</v>
      </c>
      <c r="AU36" s="75"/>
      <c r="AV36" s="75"/>
      <c r="AW36" s="75"/>
      <c r="AX36" s="75"/>
    </row>
    <row r="37" s="61" customFormat="1" ht="14.25" hidden="1" spans="1:50">
      <c r="A37" s="69"/>
      <c r="B37" s="74" t="s">
        <v>41</v>
      </c>
      <c r="C37" s="75"/>
      <c r="D37" s="75"/>
      <c r="E37" s="75"/>
      <c r="F37" s="75"/>
      <c r="G37" s="76">
        <v>0</v>
      </c>
      <c r="H37" s="76">
        <v>0</v>
      </c>
      <c r="I37" s="76">
        <v>0</v>
      </c>
      <c r="J37" s="81">
        <f t="shared" si="149"/>
        <v>0</v>
      </c>
      <c r="K37" s="82" t="e">
        <f t="shared" si="26"/>
        <v>#DIV/0!</v>
      </c>
      <c r="L37" s="75"/>
      <c r="M37" s="75"/>
      <c r="N37" s="75"/>
      <c r="O37" s="75"/>
      <c r="P37" s="75"/>
      <c r="Q37" s="75"/>
      <c r="R37" s="75"/>
      <c r="S37" s="75"/>
      <c r="T37" s="75"/>
      <c r="U37" s="87">
        <v>2</v>
      </c>
      <c r="V37" s="87">
        <v>1.4107</v>
      </c>
      <c r="W37" s="87">
        <v>1.3552</v>
      </c>
      <c r="X37" s="81">
        <f t="shared" si="150"/>
        <v>0.0555000000000001</v>
      </c>
      <c r="Y37" s="82">
        <f t="shared" si="151"/>
        <v>12.536585365853</v>
      </c>
      <c r="Z37" s="75"/>
      <c r="AA37" s="75"/>
      <c r="AB37" s="75"/>
      <c r="AC37" s="75"/>
      <c r="AD37" s="75"/>
      <c r="AE37" s="75"/>
      <c r="AF37" s="75"/>
      <c r="AG37" s="76">
        <v>0</v>
      </c>
      <c r="AH37" s="76">
        <v>0</v>
      </c>
      <c r="AI37" s="76">
        <v>0</v>
      </c>
      <c r="AJ37" s="81">
        <f t="shared" si="152"/>
        <v>0</v>
      </c>
      <c r="AK37" s="75"/>
      <c r="AL37" s="75"/>
      <c r="AM37" s="75"/>
      <c r="AN37" s="75"/>
      <c r="AO37" s="75"/>
      <c r="AP37" s="75"/>
      <c r="AQ37" s="76">
        <v>4</v>
      </c>
      <c r="AR37" s="76">
        <v>2.5924</v>
      </c>
      <c r="AS37" s="76">
        <v>2.5883</v>
      </c>
      <c r="AT37" s="81">
        <f t="shared" si="153"/>
        <v>0.00410000000000021</v>
      </c>
      <c r="AU37" s="75"/>
      <c r="AV37" s="75"/>
      <c r="AW37" s="75"/>
      <c r="AX37" s="75"/>
    </row>
    <row r="38" s="61" customFormat="1" ht="14.25" hidden="1" spans="1:50">
      <c r="A38" s="70"/>
      <c r="B38" s="74" t="s">
        <v>42</v>
      </c>
      <c r="C38" s="75"/>
      <c r="D38" s="75"/>
      <c r="E38" s="75"/>
      <c r="F38" s="75"/>
      <c r="G38" s="76">
        <v>8</v>
      </c>
      <c r="H38" s="76">
        <v>0.7837</v>
      </c>
      <c r="I38" s="76">
        <v>0.7518</v>
      </c>
      <c r="J38" s="81">
        <f t="shared" si="149"/>
        <v>0.0318999999999999</v>
      </c>
      <c r="K38" s="82">
        <f t="shared" si="26"/>
        <v>6.41860465116283</v>
      </c>
      <c r="L38" s="75"/>
      <c r="M38" s="75"/>
      <c r="N38" s="75"/>
      <c r="O38" s="75"/>
      <c r="P38" s="75"/>
      <c r="Q38" s="75"/>
      <c r="R38" s="75"/>
      <c r="S38" s="75"/>
      <c r="T38" s="75"/>
      <c r="U38" s="87">
        <v>17</v>
      </c>
      <c r="V38" s="87">
        <v>3.8019</v>
      </c>
      <c r="W38" s="87">
        <v>3.6968</v>
      </c>
      <c r="X38" s="81">
        <f t="shared" si="150"/>
        <v>0.1051</v>
      </c>
      <c r="Y38" s="82">
        <f t="shared" si="151"/>
        <v>0.245260663507106</v>
      </c>
      <c r="Z38" s="75"/>
      <c r="AA38" s="75"/>
      <c r="AB38" s="75"/>
      <c r="AC38" s="75"/>
      <c r="AD38" s="75"/>
      <c r="AE38" s="75"/>
      <c r="AF38" s="75"/>
      <c r="AG38" s="76">
        <v>1</v>
      </c>
      <c r="AH38" s="76">
        <v>0.5372</v>
      </c>
      <c r="AI38" s="76">
        <v>0.5329</v>
      </c>
      <c r="AJ38" s="81">
        <f t="shared" si="152"/>
        <v>0.00429999999999997</v>
      </c>
      <c r="AK38" s="75"/>
      <c r="AL38" s="75"/>
      <c r="AM38" s="75"/>
      <c r="AN38" s="75"/>
      <c r="AO38" s="75"/>
      <c r="AP38" s="75"/>
      <c r="AQ38" s="76">
        <v>11</v>
      </c>
      <c r="AR38" s="76">
        <v>1.3944</v>
      </c>
      <c r="AS38" s="76">
        <v>1.31</v>
      </c>
      <c r="AT38" s="81">
        <f t="shared" si="153"/>
        <v>0.0844</v>
      </c>
      <c r="AU38" s="75"/>
      <c r="AV38" s="75"/>
      <c r="AW38" s="75"/>
      <c r="AX38" s="75"/>
    </row>
    <row r="39" s="61" customFormat="1" ht="14.25" hidden="1" spans="1:50">
      <c r="A39" s="76" t="s">
        <v>20</v>
      </c>
      <c r="B39" s="78" t="s">
        <v>28</v>
      </c>
      <c r="C39" s="76"/>
      <c r="D39" s="76"/>
      <c r="E39" s="76"/>
      <c r="F39" s="76"/>
      <c r="G39" s="79">
        <v>10</v>
      </c>
      <c r="H39" s="80">
        <v>0.2792</v>
      </c>
      <c r="I39" s="80">
        <v>0.2674</v>
      </c>
      <c r="J39" s="83">
        <f t="shared" si="149"/>
        <v>0.0118</v>
      </c>
      <c r="K39" s="82">
        <f t="shared" si="26"/>
        <v>0.268817204301069</v>
      </c>
      <c r="L39" s="79"/>
      <c r="M39" s="79"/>
      <c r="N39" s="79"/>
      <c r="O39" s="79"/>
      <c r="P39" s="84"/>
      <c r="Q39" s="78"/>
      <c r="R39" s="78"/>
      <c r="S39" s="78"/>
      <c r="T39" s="78"/>
      <c r="U39" s="88">
        <v>130</v>
      </c>
      <c r="V39" s="80">
        <v>5.8593</v>
      </c>
      <c r="W39" s="80">
        <v>5.5938</v>
      </c>
      <c r="X39" s="83">
        <f t="shared" si="150"/>
        <v>0.2655</v>
      </c>
      <c r="Y39" s="82">
        <f t="shared" si="151"/>
        <v>-0.290106951871658</v>
      </c>
      <c r="Z39" s="79"/>
      <c r="AA39" s="94"/>
      <c r="AB39" s="94"/>
      <c r="AC39" s="79"/>
      <c r="AD39" s="84"/>
      <c r="AE39" s="76"/>
      <c r="AF39" s="76"/>
      <c r="AG39" s="79">
        <v>8</v>
      </c>
      <c r="AH39" s="80">
        <v>0.4208</v>
      </c>
      <c r="AI39" s="80">
        <v>0.4115</v>
      </c>
      <c r="AJ39" s="83">
        <f t="shared" si="152"/>
        <v>0.00930000000000003</v>
      </c>
      <c r="AK39" s="76"/>
      <c r="AL39" s="76"/>
      <c r="AM39" s="76"/>
      <c r="AN39" s="76"/>
      <c r="AO39" s="76"/>
      <c r="AP39" s="76"/>
      <c r="AQ39" s="79">
        <v>165</v>
      </c>
      <c r="AR39" s="80">
        <v>9.7764</v>
      </c>
      <c r="AS39" s="80">
        <v>9.4024</v>
      </c>
      <c r="AT39" s="83">
        <f t="shared" si="153"/>
        <v>0.374000000000001</v>
      </c>
      <c r="AU39" s="79"/>
      <c r="AV39" s="79"/>
      <c r="AW39" s="79"/>
      <c r="AX39" s="79"/>
    </row>
    <row r="40" s="61" customFormat="1" ht="14.25" hidden="1" spans="1:50">
      <c r="A40" s="76"/>
      <c r="B40" s="78" t="s">
        <v>29</v>
      </c>
      <c r="C40" s="76"/>
      <c r="D40" s="76"/>
      <c r="E40" s="76"/>
      <c r="F40" s="76"/>
      <c r="G40" s="79">
        <v>3</v>
      </c>
      <c r="H40" s="80">
        <v>0.1321</v>
      </c>
      <c r="I40" s="80">
        <v>0.1244</v>
      </c>
      <c r="J40" s="83">
        <f t="shared" si="149"/>
        <v>0.0077</v>
      </c>
      <c r="K40" s="82" t="e">
        <f t="shared" si="26"/>
        <v>#DIV/0!</v>
      </c>
      <c r="L40" s="79"/>
      <c r="M40" s="79"/>
      <c r="N40" s="79"/>
      <c r="O40" s="79"/>
      <c r="P40" s="84"/>
      <c r="Q40" s="78"/>
      <c r="R40" s="78"/>
      <c r="S40" s="78"/>
      <c r="T40" s="78"/>
      <c r="U40" s="88">
        <v>37</v>
      </c>
      <c r="V40" s="80">
        <v>1.2911</v>
      </c>
      <c r="W40" s="80">
        <v>1.2273</v>
      </c>
      <c r="X40" s="83">
        <f t="shared" si="150"/>
        <v>0.0637999999999999</v>
      </c>
      <c r="Y40" s="82">
        <f t="shared" si="151"/>
        <v>0.533653846153848</v>
      </c>
      <c r="Z40" s="79"/>
      <c r="AA40" s="79"/>
      <c r="AB40" s="79"/>
      <c r="AC40" s="79"/>
      <c r="AD40" s="84"/>
      <c r="AE40" s="76"/>
      <c r="AF40" s="76"/>
      <c r="AG40" s="79">
        <v>0</v>
      </c>
      <c r="AH40" s="80">
        <v>0</v>
      </c>
      <c r="AI40" s="80">
        <v>0</v>
      </c>
      <c r="AJ40" s="83">
        <f t="shared" si="152"/>
        <v>0</v>
      </c>
      <c r="AK40" s="76"/>
      <c r="AL40" s="76"/>
      <c r="AM40" s="76"/>
      <c r="AN40" s="76"/>
      <c r="AO40" s="76"/>
      <c r="AP40" s="76"/>
      <c r="AQ40" s="79">
        <v>21</v>
      </c>
      <c r="AR40" s="79">
        <v>1.2103</v>
      </c>
      <c r="AS40" s="79">
        <v>1.1687</v>
      </c>
      <c r="AT40" s="83">
        <f t="shared" si="153"/>
        <v>0.0415999999999999</v>
      </c>
      <c r="AU40" s="79"/>
      <c r="AV40" s="79"/>
      <c r="AW40" s="79"/>
      <c r="AX40" s="79"/>
    </row>
    <row r="41" s="61" customFormat="1" ht="14.25" hidden="1" spans="1:50">
      <c r="A41" s="76"/>
      <c r="B41" s="78" t="s">
        <v>30</v>
      </c>
      <c r="C41" s="76"/>
      <c r="D41" s="76"/>
      <c r="E41" s="76"/>
      <c r="F41" s="76"/>
      <c r="G41" s="79">
        <v>1</v>
      </c>
      <c r="H41" s="80">
        <v>0.0104</v>
      </c>
      <c r="I41" s="80">
        <v>0.0088</v>
      </c>
      <c r="J41" s="83">
        <f t="shared" si="149"/>
        <v>0.0016</v>
      </c>
      <c r="K41" s="82">
        <f t="shared" si="26"/>
        <v>1.28571428571429</v>
      </c>
      <c r="L41" s="79"/>
      <c r="M41" s="79"/>
      <c r="N41" s="79"/>
      <c r="O41" s="79"/>
      <c r="P41" s="84"/>
      <c r="Q41" s="78"/>
      <c r="R41" s="78"/>
      <c r="S41" s="78"/>
      <c r="T41" s="78"/>
      <c r="U41" s="88">
        <v>21</v>
      </c>
      <c r="V41" s="80">
        <v>1.2147</v>
      </c>
      <c r="W41" s="80">
        <v>1.1822</v>
      </c>
      <c r="X41" s="83">
        <f t="shared" si="150"/>
        <v>0.0325</v>
      </c>
      <c r="Y41" s="82">
        <f t="shared" si="151"/>
        <v>2.65168539325844</v>
      </c>
      <c r="Z41" s="79"/>
      <c r="AA41" s="79"/>
      <c r="AB41" s="79"/>
      <c r="AC41" s="79"/>
      <c r="AD41" s="84"/>
      <c r="AE41" s="76"/>
      <c r="AF41" s="76"/>
      <c r="AG41" s="79">
        <v>2</v>
      </c>
      <c r="AH41" s="80">
        <v>0.0492</v>
      </c>
      <c r="AI41" s="80">
        <v>0.0485</v>
      </c>
      <c r="AJ41" s="83">
        <f t="shared" si="152"/>
        <v>0.000699999999999999</v>
      </c>
      <c r="AK41" s="76"/>
      <c r="AL41" s="76"/>
      <c r="AM41" s="76"/>
      <c r="AN41" s="76"/>
      <c r="AO41" s="76"/>
      <c r="AP41" s="76"/>
      <c r="AQ41" s="79">
        <v>16</v>
      </c>
      <c r="AR41" s="79">
        <v>0.3807</v>
      </c>
      <c r="AS41" s="79">
        <v>0.3718</v>
      </c>
      <c r="AT41" s="83">
        <f t="shared" si="153"/>
        <v>0.00889999999999996</v>
      </c>
      <c r="AU41" s="79"/>
      <c r="AV41" s="79"/>
      <c r="AW41" s="79"/>
      <c r="AX41" s="79"/>
    </row>
    <row r="42" s="61" customFormat="1" ht="14.25" hidden="1" spans="1:50">
      <c r="A42" s="76"/>
      <c r="B42" s="78" t="s">
        <v>31</v>
      </c>
      <c r="C42" s="76"/>
      <c r="D42" s="76"/>
      <c r="E42" s="76"/>
      <c r="F42" s="76"/>
      <c r="G42" s="79">
        <v>6</v>
      </c>
      <c r="H42" s="80">
        <v>0.6493</v>
      </c>
      <c r="I42" s="80">
        <v>0.629</v>
      </c>
      <c r="J42" s="83">
        <f t="shared" si="149"/>
        <v>0.0203</v>
      </c>
      <c r="K42" s="82">
        <f t="shared" si="26"/>
        <v>27.9999999999997</v>
      </c>
      <c r="L42" s="79"/>
      <c r="M42" s="79"/>
      <c r="N42" s="79"/>
      <c r="O42" s="79"/>
      <c r="P42" s="84"/>
      <c r="Q42" s="78"/>
      <c r="R42" s="78"/>
      <c r="S42" s="78"/>
      <c r="T42" s="78"/>
      <c r="U42" s="88">
        <v>36</v>
      </c>
      <c r="V42" s="80">
        <v>2.1126</v>
      </c>
      <c r="W42" s="80">
        <v>1.8694</v>
      </c>
      <c r="X42" s="83">
        <f t="shared" si="150"/>
        <v>0.2432</v>
      </c>
      <c r="Y42" s="82">
        <f t="shared" si="151"/>
        <v>1.60385438972163</v>
      </c>
      <c r="Z42" s="79"/>
      <c r="AA42" s="79"/>
      <c r="AB42" s="79"/>
      <c r="AC42" s="79"/>
      <c r="AD42" s="84"/>
      <c r="AE42" s="76"/>
      <c r="AF42" s="76"/>
      <c r="AG42" s="79">
        <v>2</v>
      </c>
      <c r="AH42" s="80">
        <v>0.0951</v>
      </c>
      <c r="AI42" s="80">
        <v>0.0944</v>
      </c>
      <c r="AJ42" s="83">
        <f t="shared" si="152"/>
        <v>0.000700000000000006</v>
      </c>
      <c r="AK42" s="76"/>
      <c r="AL42" s="76"/>
      <c r="AM42" s="76"/>
      <c r="AN42" s="76"/>
      <c r="AO42" s="76"/>
      <c r="AP42" s="76"/>
      <c r="AQ42" s="79">
        <v>40</v>
      </c>
      <c r="AR42" s="79">
        <v>2.4834</v>
      </c>
      <c r="AS42" s="79">
        <v>2.39</v>
      </c>
      <c r="AT42" s="83">
        <f t="shared" si="153"/>
        <v>0.0933999999999999</v>
      </c>
      <c r="AU42" s="79"/>
      <c r="AV42" s="79"/>
      <c r="AW42" s="79"/>
      <c r="AX42" s="79"/>
    </row>
    <row r="43" s="61" customFormat="1" ht="14.25" hidden="1" spans="1:50">
      <c r="A43" s="76"/>
      <c r="B43" s="78" t="s">
        <v>32</v>
      </c>
      <c r="C43" s="76"/>
      <c r="D43" s="76"/>
      <c r="E43" s="76"/>
      <c r="F43" s="76"/>
      <c r="G43" s="79">
        <v>4</v>
      </c>
      <c r="H43" s="80">
        <v>0.1037</v>
      </c>
      <c r="I43" s="80">
        <v>0.1002</v>
      </c>
      <c r="J43" s="83">
        <f t="shared" si="149"/>
        <v>0.0035</v>
      </c>
      <c r="K43" s="82">
        <f t="shared" si="26"/>
        <v>0.75</v>
      </c>
      <c r="L43" s="79"/>
      <c r="M43" s="79"/>
      <c r="N43" s="79"/>
      <c r="O43" s="79"/>
      <c r="P43" s="84"/>
      <c r="Q43" s="78"/>
      <c r="R43" s="78"/>
      <c r="S43" s="78"/>
      <c r="T43" s="78"/>
      <c r="U43" s="88">
        <v>51</v>
      </c>
      <c r="V43" s="80">
        <v>1.8524</v>
      </c>
      <c r="W43" s="80">
        <v>1.7521</v>
      </c>
      <c r="X43" s="83">
        <f t="shared" si="150"/>
        <v>0.1003</v>
      </c>
      <c r="Y43" s="82">
        <f t="shared" si="151"/>
        <v>0.309399477806789</v>
      </c>
      <c r="Z43" s="79"/>
      <c r="AA43" s="79"/>
      <c r="AB43" s="79"/>
      <c r="AC43" s="79"/>
      <c r="AD43" s="84"/>
      <c r="AE43" s="76"/>
      <c r="AF43" s="76"/>
      <c r="AG43" s="79">
        <v>1</v>
      </c>
      <c r="AH43" s="80">
        <v>0.028</v>
      </c>
      <c r="AI43" s="80">
        <v>0.026</v>
      </c>
      <c r="AJ43" s="83">
        <f t="shared" si="152"/>
        <v>0.002</v>
      </c>
      <c r="AK43" s="76"/>
      <c r="AL43" s="76"/>
      <c r="AM43" s="76"/>
      <c r="AN43" s="76"/>
      <c r="AO43" s="76"/>
      <c r="AP43" s="76"/>
      <c r="AQ43" s="79">
        <v>22</v>
      </c>
      <c r="AR43" s="79">
        <v>1.2405</v>
      </c>
      <c r="AS43" s="79">
        <v>1.1639</v>
      </c>
      <c r="AT43" s="83">
        <f t="shared" si="153"/>
        <v>0.0766</v>
      </c>
      <c r="AU43" s="79"/>
      <c r="AV43" s="79"/>
      <c r="AW43" s="79"/>
      <c r="AX43" s="79"/>
    </row>
    <row r="44" s="61" customFormat="1" ht="14.25" hidden="1" spans="1:50">
      <c r="A44" s="76"/>
      <c r="B44" s="78" t="s">
        <v>33</v>
      </c>
      <c r="C44" s="76"/>
      <c r="D44" s="76"/>
      <c r="E44" s="76"/>
      <c r="F44" s="76"/>
      <c r="G44" s="79">
        <v>1</v>
      </c>
      <c r="H44" s="80">
        <v>0.036</v>
      </c>
      <c r="I44" s="80">
        <v>0.0358</v>
      </c>
      <c r="J44" s="83">
        <f t="shared" si="149"/>
        <v>0.000199999999999999</v>
      </c>
      <c r="K44" s="82">
        <f t="shared" si="26"/>
        <v>-0.944444444444445</v>
      </c>
      <c r="L44" s="79"/>
      <c r="M44" s="79"/>
      <c r="N44" s="79"/>
      <c r="O44" s="79"/>
      <c r="P44" s="84"/>
      <c r="Q44" s="78"/>
      <c r="R44" s="78"/>
      <c r="S44" s="78"/>
      <c r="T44" s="78"/>
      <c r="U44" s="88">
        <v>39</v>
      </c>
      <c r="V44" s="80">
        <v>1.6699</v>
      </c>
      <c r="W44" s="80">
        <v>1.6003</v>
      </c>
      <c r="X44" s="83">
        <f t="shared" si="150"/>
        <v>0.0695999999999999</v>
      </c>
      <c r="Y44" s="82">
        <f t="shared" si="151"/>
        <v>2.31428571428572</v>
      </c>
      <c r="Z44" s="79"/>
      <c r="AA44" s="79"/>
      <c r="AB44" s="79"/>
      <c r="AC44" s="79"/>
      <c r="AD44" s="84"/>
      <c r="AE44" s="76"/>
      <c r="AF44" s="76"/>
      <c r="AG44" s="79">
        <v>7</v>
      </c>
      <c r="AH44" s="80">
        <v>0.324</v>
      </c>
      <c r="AI44" s="80">
        <v>0.3204</v>
      </c>
      <c r="AJ44" s="83">
        <f t="shared" si="152"/>
        <v>0.00359999999999999</v>
      </c>
      <c r="AK44" s="76"/>
      <c r="AL44" s="76"/>
      <c r="AM44" s="76"/>
      <c r="AN44" s="76"/>
      <c r="AO44" s="76"/>
      <c r="AP44" s="76"/>
      <c r="AQ44" s="79">
        <v>39</v>
      </c>
      <c r="AR44" s="79">
        <v>7.1882</v>
      </c>
      <c r="AS44" s="79">
        <v>7.1672</v>
      </c>
      <c r="AT44" s="83">
        <f t="shared" si="153"/>
        <v>0.0209999999999999</v>
      </c>
      <c r="AU44" s="79"/>
      <c r="AV44" s="79"/>
      <c r="AW44" s="79"/>
      <c r="AX44" s="79"/>
    </row>
    <row r="45" s="61" customFormat="1" ht="14.25" hidden="1" spans="1:50">
      <c r="A45" s="76"/>
      <c r="B45" s="78" t="s">
        <v>34</v>
      </c>
      <c r="C45" s="76"/>
      <c r="D45" s="76"/>
      <c r="E45" s="76"/>
      <c r="F45" s="76"/>
      <c r="G45" s="79">
        <v>0</v>
      </c>
      <c r="H45" s="80">
        <v>0</v>
      </c>
      <c r="I45" s="80">
        <v>0</v>
      </c>
      <c r="J45" s="83">
        <f t="shared" si="149"/>
        <v>0</v>
      </c>
      <c r="K45" s="82">
        <f t="shared" si="26"/>
        <v>-1</v>
      </c>
      <c r="L45" s="79"/>
      <c r="M45" s="79"/>
      <c r="N45" s="79"/>
      <c r="O45" s="79"/>
      <c r="P45" s="84"/>
      <c r="Q45" s="78"/>
      <c r="R45" s="78"/>
      <c r="S45" s="78"/>
      <c r="T45" s="78"/>
      <c r="U45" s="88">
        <v>14</v>
      </c>
      <c r="V45" s="80">
        <v>0.4525</v>
      </c>
      <c r="W45" s="80">
        <v>0.4194</v>
      </c>
      <c r="X45" s="83">
        <f t="shared" si="150"/>
        <v>0.0331</v>
      </c>
      <c r="Y45" s="82">
        <f t="shared" si="151"/>
        <v>0.0184615384615399</v>
      </c>
      <c r="Z45" s="79"/>
      <c r="AA45" s="79"/>
      <c r="AB45" s="79"/>
      <c r="AC45" s="79"/>
      <c r="AD45" s="84"/>
      <c r="AE45" s="76"/>
      <c r="AF45" s="76"/>
      <c r="AG45" s="79">
        <v>1</v>
      </c>
      <c r="AH45" s="80">
        <v>0.0248</v>
      </c>
      <c r="AI45" s="80">
        <v>0.0247</v>
      </c>
      <c r="AJ45" s="83">
        <f t="shared" si="152"/>
        <v>9.99999999999994e-5</v>
      </c>
      <c r="AK45" s="76"/>
      <c r="AL45" s="76"/>
      <c r="AM45" s="76"/>
      <c r="AN45" s="76"/>
      <c r="AO45" s="76"/>
      <c r="AP45" s="76"/>
      <c r="AQ45" s="79">
        <v>20</v>
      </c>
      <c r="AR45" s="79">
        <v>0.8633</v>
      </c>
      <c r="AS45" s="79">
        <v>0.8308</v>
      </c>
      <c r="AT45" s="83">
        <f t="shared" si="153"/>
        <v>0.0325</v>
      </c>
      <c r="AU45" s="79"/>
      <c r="AV45" s="79"/>
      <c r="AW45" s="79"/>
      <c r="AX45" s="79"/>
    </row>
    <row r="46" s="61" customFormat="1" ht="14.25" hidden="1" spans="1:50">
      <c r="A46" s="76"/>
      <c r="B46" s="78" t="s">
        <v>35</v>
      </c>
      <c r="C46" s="76"/>
      <c r="D46" s="76"/>
      <c r="E46" s="76"/>
      <c r="F46" s="76"/>
      <c r="G46" s="79">
        <v>1</v>
      </c>
      <c r="H46" s="80">
        <v>0.03</v>
      </c>
      <c r="I46" s="80">
        <v>0.0298</v>
      </c>
      <c r="J46" s="83">
        <f t="shared" si="149"/>
        <v>0.000199999999999999</v>
      </c>
      <c r="K46" s="82">
        <f t="shared" si="26"/>
        <v>-0.900000000000001</v>
      </c>
      <c r="L46" s="79"/>
      <c r="M46" s="79"/>
      <c r="N46" s="79"/>
      <c r="O46" s="79"/>
      <c r="P46" s="84"/>
      <c r="Q46" s="78"/>
      <c r="R46" s="78"/>
      <c r="S46" s="78"/>
      <c r="T46" s="78"/>
      <c r="U46" s="88">
        <v>9</v>
      </c>
      <c r="V46" s="80">
        <v>0.6141</v>
      </c>
      <c r="W46" s="80">
        <v>0.5911</v>
      </c>
      <c r="X46" s="83">
        <f t="shared" si="150"/>
        <v>0.023</v>
      </c>
      <c r="Y46" s="82">
        <f t="shared" si="151"/>
        <v>-0.16058394160584</v>
      </c>
      <c r="Z46" s="79"/>
      <c r="AA46" s="94"/>
      <c r="AB46" s="94"/>
      <c r="AC46" s="79"/>
      <c r="AD46" s="84"/>
      <c r="AE46" s="76"/>
      <c r="AF46" s="76"/>
      <c r="AG46" s="79">
        <v>2</v>
      </c>
      <c r="AH46" s="80">
        <v>0.0405</v>
      </c>
      <c r="AI46" s="80">
        <v>0.0385</v>
      </c>
      <c r="AJ46" s="83">
        <f t="shared" si="152"/>
        <v>0.002</v>
      </c>
      <c r="AK46" s="76"/>
      <c r="AL46" s="76"/>
      <c r="AM46" s="76"/>
      <c r="AN46" s="76"/>
      <c r="AO46" s="76"/>
      <c r="AP46" s="76"/>
      <c r="AQ46" s="79">
        <v>16</v>
      </c>
      <c r="AR46" s="80">
        <v>0.5056</v>
      </c>
      <c r="AS46" s="80">
        <v>0.4782</v>
      </c>
      <c r="AT46" s="83">
        <f t="shared" si="153"/>
        <v>0.0274</v>
      </c>
      <c r="AU46" s="79"/>
      <c r="AV46" s="79"/>
      <c r="AW46" s="79"/>
      <c r="AX46" s="79"/>
    </row>
    <row r="47" s="61" customFormat="1" ht="14.25" hidden="1" spans="1:50">
      <c r="A47" s="76"/>
      <c r="B47" s="78" t="s">
        <v>36</v>
      </c>
      <c r="C47" s="76"/>
      <c r="D47" s="76"/>
      <c r="E47" s="76"/>
      <c r="F47" s="76"/>
      <c r="G47" s="79">
        <v>1</v>
      </c>
      <c r="H47" s="80">
        <v>0.07</v>
      </c>
      <c r="I47" s="80">
        <v>0.0679</v>
      </c>
      <c r="J47" s="83">
        <f t="shared" si="149"/>
        <v>0.0021</v>
      </c>
      <c r="K47" s="82" t="e">
        <f t="shared" si="26"/>
        <v>#DIV/0!</v>
      </c>
      <c r="L47" s="79"/>
      <c r="M47" s="79"/>
      <c r="N47" s="79"/>
      <c r="O47" s="79"/>
      <c r="P47" s="84"/>
      <c r="Q47" s="78"/>
      <c r="R47" s="78"/>
      <c r="S47" s="78"/>
      <c r="T47" s="78"/>
      <c r="U47" s="88">
        <v>4</v>
      </c>
      <c r="V47" s="80">
        <v>0.3188</v>
      </c>
      <c r="W47" s="80">
        <v>0.3002</v>
      </c>
      <c r="X47" s="83">
        <f t="shared" si="150"/>
        <v>0.0185999999999999</v>
      </c>
      <c r="Y47" s="82">
        <f t="shared" si="151"/>
        <v>0.576271186440673</v>
      </c>
      <c r="Z47" s="79"/>
      <c r="AA47" s="94"/>
      <c r="AB47" s="94"/>
      <c r="AC47" s="79"/>
      <c r="AD47" s="84"/>
      <c r="AE47" s="76"/>
      <c r="AF47" s="76"/>
      <c r="AG47" s="79">
        <v>0</v>
      </c>
      <c r="AH47" s="80">
        <v>0</v>
      </c>
      <c r="AI47" s="80">
        <v>0</v>
      </c>
      <c r="AJ47" s="83">
        <f t="shared" si="152"/>
        <v>0</v>
      </c>
      <c r="AK47" s="76"/>
      <c r="AL47" s="76"/>
      <c r="AM47" s="76"/>
      <c r="AN47" s="76"/>
      <c r="AO47" s="76"/>
      <c r="AP47" s="76"/>
      <c r="AQ47" s="79">
        <v>3</v>
      </c>
      <c r="AR47" s="80">
        <v>0.1486</v>
      </c>
      <c r="AS47" s="80">
        <v>0.1368</v>
      </c>
      <c r="AT47" s="83">
        <f t="shared" si="153"/>
        <v>0.0118</v>
      </c>
      <c r="AU47" s="79"/>
      <c r="AV47" s="79"/>
      <c r="AW47" s="79"/>
      <c r="AX47" s="79"/>
    </row>
    <row r="48" s="61" customFormat="1" ht="14.25" hidden="1" spans="1:50">
      <c r="A48" s="76"/>
      <c r="B48" s="78" t="s">
        <v>38</v>
      </c>
      <c r="C48" s="76"/>
      <c r="D48" s="76"/>
      <c r="E48" s="76"/>
      <c r="F48" s="76"/>
      <c r="G48" s="79">
        <v>3</v>
      </c>
      <c r="H48" s="80">
        <v>0.0385</v>
      </c>
      <c r="I48" s="80">
        <v>0.0383</v>
      </c>
      <c r="J48" s="83">
        <f t="shared" si="149"/>
        <v>0.000199999999999999</v>
      </c>
      <c r="K48" s="82">
        <f t="shared" si="26"/>
        <v>-3.46944695195352e-14</v>
      </c>
      <c r="L48" s="79"/>
      <c r="M48" s="79"/>
      <c r="N48" s="79"/>
      <c r="O48" s="79"/>
      <c r="P48" s="84"/>
      <c r="Q48" s="78"/>
      <c r="R48" s="78"/>
      <c r="S48" s="78"/>
      <c r="T48" s="78"/>
      <c r="U48" s="88">
        <v>26</v>
      </c>
      <c r="V48" s="80">
        <v>0.5328</v>
      </c>
      <c r="W48" s="80">
        <v>0.5194</v>
      </c>
      <c r="X48" s="83">
        <f t="shared" si="150"/>
        <v>0.0134000000000001</v>
      </c>
      <c r="Y48" s="82">
        <f t="shared" si="151"/>
        <v>-0.343137254901956</v>
      </c>
      <c r="Z48" s="79"/>
      <c r="AA48" s="94"/>
      <c r="AB48" s="94"/>
      <c r="AC48" s="79"/>
      <c r="AD48" s="84"/>
      <c r="AE48" s="76"/>
      <c r="AF48" s="76"/>
      <c r="AG48" s="79">
        <v>3</v>
      </c>
      <c r="AH48" s="80">
        <v>0.065</v>
      </c>
      <c r="AI48" s="80">
        <v>0.0648</v>
      </c>
      <c r="AJ48" s="83">
        <f t="shared" si="152"/>
        <v>0.000200000000000006</v>
      </c>
      <c r="AK48" s="76"/>
      <c r="AL48" s="76"/>
      <c r="AM48" s="76"/>
      <c r="AN48" s="76"/>
      <c r="AO48" s="76"/>
      <c r="AP48" s="76"/>
      <c r="AQ48" s="79">
        <v>19</v>
      </c>
      <c r="AR48" s="80">
        <v>0.6189</v>
      </c>
      <c r="AS48" s="80">
        <v>0.5985</v>
      </c>
      <c r="AT48" s="83">
        <f t="shared" si="153"/>
        <v>0.0204</v>
      </c>
      <c r="AU48" s="79"/>
      <c r="AV48" s="79"/>
      <c r="AW48" s="79"/>
      <c r="AX48" s="79"/>
    </row>
    <row r="49" s="61" customFormat="1" ht="14.25" hidden="1" spans="1:50">
      <c r="A49" s="76"/>
      <c r="B49" s="78" t="s">
        <v>39</v>
      </c>
      <c r="C49" s="76"/>
      <c r="D49" s="76"/>
      <c r="E49" s="76"/>
      <c r="F49" s="76"/>
      <c r="G49" s="79">
        <v>4</v>
      </c>
      <c r="H49" s="80">
        <v>0.0459</v>
      </c>
      <c r="I49" s="80">
        <v>0.0446</v>
      </c>
      <c r="J49" s="83">
        <f t="shared" si="149"/>
        <v>0.0013</v>
      </c>
      <c r="K49" s="82" t="e">
        <f t="shared" si="26"/>
        <v>#DIV/0!</v>
      </c>
      <c r="L49" s="79"/>
      <c r="M49" s="79"/>
      <c r="N49" s="79"/>
      <c r="O49" s="79"/>
      <c r="P49" s="84"/>
      <c r="Q49" s="78"/>
      <c r="R49" s="78"/>
      <c r="S49" s="78"/>
      <c r="T49" s="78"/>
      <c r="U49" s="88">
        <v>15</v>
      </c>
      <c r="V49" s="80">
        <v>0.3203</v>
      </c>
      <c r="W49" s="80">
        <v>0.3125</v>
      </c>
      <c r="X49" s="83">
        <f t="shared" si="150"/>
        <v>0.00779999999999997</v>
      </c>
      <c r="Y49" s="82">
        <f t="shared" si="151"/>
        <v>-0.681632653061227</v>
      </c>
      <c r="Z49" s="79"/>
      <c r="AA49" s="94"/>
      <c r="AB49" s="94"/>
      <c r="AC49" s="79"/>
      <c r="AD49" s="84"/>
      <c r="AE49" s="76"/>
      <c r="AF49" s="76"/>
      <c r="AG49" s="79">
        <v>0</v>
      </c>
      <c r="AH49" s="80">
        <v>0</v>
      </c>
      <c r="AI49" s="80">
        <v>0</v>
      </c>
      <c r="AJ49" s="83">
        <f t="shared" si="152"/>
        <v>0</v>
      </c>
      <c r="AK49" s="76"/>
      <c r="AL49" s="76"/>
      <c r="AM49" s="76"/>
      <c r="AN49" s="76"/>
      <c r="AO49" s="76"/>
      <c r="AP49" s="76"/>
      <c r="AQ49" s="79">
        <v>11</v>
      </c>
      <c r="AR49" s="80">
        <v>0.8675</v>
      </c>
      <c r="AS49" s="80">
        <v>0.843</v>
      </c>
      <c r="AT49" s="83">
        <f t="shared" si="153"/>
        <v>0.0245000000000001</v>
      </c>
      <c r="AU49" s="79"/>
      <c r="AV49" s="79"/>
      <c r="AW49" s="79"/>
      <c r="AX49" s="79"/>
    </row>
    <row r="50" s="61" customFormat="1" ht="14.25" hidden="1" spans="1:50">
      <c r="A50" s="76"/>
      <c r="B50" s="78" t="s">
        <v>40</v>
      </c>
      <c r="C50" s="76"/>
      <c r="D50" s="76"/>
      <c r="E50" s="76"/>
      <c r="F50" s="76"/>
      <c r="G50" s="79">
        <v>0</v>
      </c>
      <c r="H50" s="80">
        <v>0</v>
      </c>
      <c r="I50" s="80">
        <v>0</v>
      </c>
      <c r="J50" s="83">
        <f t="shared" si="149"/>
        <v>0</v>
      </c>
      <c r="K50" s="82" t="e">
        <f t="shared" si="26"/>
        <v>#DIV/0!</v>
      </c>
      <c r="L50" s="79"/>
      <c r="M50" s="79"/>
      <c r="N50" s="79"/>
      <c r="O50" s="79"/>
      <c r="P50" s="84"/>
      <c r="Q50" s="78"/>
      <c r="R50" s="78"/>
      <c r="S50" s="78"/>
      <c r="T50" s="78"/>
      <c r="U50" s="88">
        <v>2</v>
      </c>
      <c r="V50" s="80">
        <v>0.0705</v>
      </c>
      <c r="W50" s="80">
        <v>0.0702</v>
      </c>
      <c r="X50" s="83">
        <f t="shared" si="150"/>
        <v>0.000299999999999995</v>
      </c>
      <c r="Y50" s="82">
        <f t="shared" si="151"/>
        <v>-0.971698113207548</v>
      </c>
      <c r="Z50" s="79"/>
      <c r="AA50" s="79"/>
      <c r="AB50" s="79"/>
      <c r="AC50" s="79"/>
      <c r="AD50" s="84"/>
      <c r="AE50" s="76"/>
      <c r="AF50" s="76"/>
      <c r="AG50" s="79">
        <v>0</v>
      </c>
      <c r="AH50" s="80">
        <v>0</v>
      </c>
      <c r="AI50" s="80">
        <v>0</v>
      </c>
      <c r="AJ50" s="83">
        <f t="shared" si="152"/>
        <v>0</v>
      </c>
      <c r="AK50" s="76"/>
      <c r="AL50" s="76"/>
      <c r="AM50" s="76"/>
      <c r="AN50" s="76"/>
      <c r="AO50" s="76"/>
      <c r="AP50" s="76"/>
      <c r="AQ50" s="79">
        <v>9</v>
      </c>
      <c r="AR50" s="80">
        <v>0.269</v>
      </c>
      <c r="AS50" s="80">
        <v>0.2584</v>
      </c>
      <c r="AT50" s="83">
        <f t="shared" si="153"/>
        <v>0.0106</v>
      </c>
      <c r="AU50" s="79"/>
      <c r="AV50" s="79"/>
      <c r="AW50" s="79"/>
      <c r="AX50" s="79"/>
    </row>
    <row r="51" s="61" customFormat="1" ht="14.25" hidden="1" spans="1:50">
      <c r="A51" s="76"/>
      <c r="B51" s="78" t="s">
        <v>41</v>
      </c>
      <c r="C51" s="76"/>
      <c r="D51" s="76"/>
      <c r="E51" s="76"/>
      <c r="F51" s="76"/>
      <c r="G51" s="79">
        <v>1</v>
      </c>
      <c r="H51" s="80">
        <v>0.0351</v>
      </c>
      <c r="I51" s="80">
        <v>0.0347</v>
      </c>
      <c r="J51" s="83">
        <f t="shared" si="149"/>
        <v>0.000399999999999998</v>
      </c>
      <c r="K51" s="82">
        <f t="shared" si="26"/>
        <v>-0.906976744186047</v>
      </c>
      <c r="L51" s="79"/>
      <c r="M51" s="79"/>
      <c r="N51" s="79"/>
      <c r="O51" s="79"/>
      <c r="P51" s="84"/>
      <c r="Q51" s="78"/>
      <c r="R51" s="78"/>
      <c r="S51" s="78"/>
      <c r="T51" s="78"/>
      <c r="U51" s="88">
        <v>10</v>
      </c>
      <c r="V51" s="80">
        <v>0.4243</v>
      </c>
      <c r="W51" s="80">
        <v>0.4092</v>
      </c>
      <c r="X51" s="83">
        <f t="shared" si="150"/>
        <v>0.0151</v>
      </c>
      <c r="Y51" s="82">
        <f t="shared" si="151"/>
        <v>-0.519108280254777</v>
      </c>
      <c r="Z51" s="79"/>
      <c r="AA51" s="79"/>
      <c r="AB51" s="79"/>
      <c r="AC51" s="79"/>
      <c r="AD51" s="84"/>
      <c r="AE51" s="76"/>
      <c r="AF51" s="76"/>
      <c r="AG51" s="79">
        <v>5</v>
      </c>
      <c r="AH51" s="80">
        <v>0.179</v>
      </c>
      <c r="AI51" s="80">
        <v>0.1747</v>
      </c>
      <c r="AJ51" s="83">
        <f t="shared" si="152"/>
        <v>0.0043</v>
      </c>
      <c r="AK51" s="76"/>
      <c r="AL51" s="76"/>
      <c r="AM51" s="76"/>
      <c r="AN51" s="76"/>
      <c r="AO51" s="76"/>
      <c r="AP51" s="76"/>
      <c r="AQ51" s="79">
        <v>12</v>
      </c>
      <c r="AR51" s="80">
        <v>0.882</v>
      </c>
      <c r="AS51" s="80">
        <v>0.8506</v>
      </c>
      <c r="AT51" s="83">
        <f t="shared" si="153"/>
        <v>0.0314</v>
      </c>
      <c r="AU51" s="79"/>
      <c r="AV51" s="79"/>
      <c r="AW51" s="79"/>
      <c r="AX51" s="79"/>
    </row>
    <row r="52" s="61" customFormat="1" ht="14.25" hidden="1" spans="1:50">
      <c r="A52" s="76"/>
      <c r="B52" s="78" t="s">
        <v>42</v>
      </c>
      <c r="C52" s="76"/>
      <c r="D52" s="76"/>
      <c r="E52" s="76"/>
      <c r="F52" s="76"/>
      <c r="G52" s="79">
        <v>0</v>
      </c>
      <c r="H52" s="80">
        <v>0</v>
      </c>
      <c r="I52" s="80">
        <v>0</v>
      </c>
      <c r="J52" s="83">
        <f t="shared" si="149"/>
        <v>0</v>
      </c>
      <c r="K52" s="82" t="e">
        <f t="shared" si="26"/>
        <v>#DIV/0!</v>
      </c>
      <c r="L52" s="76"/>
      <c r="M52" s="76"/>
      <c r="N52" s="76"/>
      <c r="O52" s="76"/>
      <c r="P52" s="76"/>
      <c r="Q52" s="76"/>
      <c r="R52" s="76"/>
      <c r="S52" s="76"/>
      <c r="T52" s="76"/>
      <c r="U52" s="88">
        <v>8</v>
      </c>
      <c r="V52" s="80">
        <v>0.425</v>
      </c>
      <c r="W52" s="80">
        <v>0.4056</v>
      </c>
      <c r="X52" s="83">
        <f t="shared" si="150"/>
        <v>0.0194</v>
      </c>
      <c r="Y52" s="82">
        <f t="shared" si="151"/>
        <v>2.73076923076923</v>
      </c>
      <c r="Z52" s="76"/>
      <c r="AA52" s="78"/>
      <c r="AB52" s="78"/>
      <c r="AC52" s="79"/>
      <c r="AD52" s="84"/>
      <c r="AE52" s="76"/>
      <c r="AF52" s="76"/>
      <c r="AG52" s="79">
        <v>0</v>
      </c>
      <c r="AH52" s="80">
        <v>0</v>
      </c>
      <c r="AI52" s="80">
        <v>0</v>
      </c>
      <c r="AJ52" s="83">
        <f t="shared" si="152"/>
        <v>0</v>
      </c>
      <c r="AK52" s="76"/>
      <c r="AL52" s="76"/>
      <c r="AM52" s="76"/>
      <c r="AN52" s="76"/>
      <c r="AO52" s="76"/>
      <c r="AP52" s="76"/>
      <c r="AQ52" s="79">
        <v>2</v>
      </c>
      <c r="AR52" s="79">
        <v>0.0929</v>
      </c>
      <c r="AS52" s="79">
        <v>0.0877</v>
      </c>
      <c r="AT52" s="83">
        <f t="shared" si="153"/>
        <v>0.0052</v>
      </c>
      <c r="AU52" s="76"/>
      <c r="AV52" s="76"/>
      <c r="AW52" s="76"/>
      <c r="AX52" s="76"/>
    </row>
    <row r="53" s="61" customFormat="1" ht="14.25" hidden="1" spans="1:50">
      <c r="A53" s="76" t="s">
        <v>22</v>
      </c>
      <c r="B53" s="78" t="s">
        <v>28</v>
      </c>
      <c r="C53" s="76"/>
      <c r="D53" s="76"/>
      <c r="E53" s="76"/>
      <c r="F53" s="76"/>
      <c r="G53" s="76"/>
      <c r="H53" s="76"/>
      <c r="I53" s="76"/>
      <c r="J53" s="76"/>
      <c r="K53" s="78"/>
      <c r="L53" s="76">
        <v>3</v>
      </c>
      <c r="M53" s="85">
        <v>0.652</v>
      </c>
      <c r="N53" s="85">
        <v>0.658</v>
      </c>
      <c r="O53" s="86">
        <v>0.006</v>
      </c>
      <c r="P53" s="76"/>
      <c r="Q53" s="76"/>
      <c r="R53" s="76"/>
      <c r="S53" s="76"/>
      <c r="T53" s="76"/>
      <c r="U53" s="76"/>
      <c r="V53" s="76"/>
      <c r="W53" s="76"/>
      <c r="Y53" s="76"/>
      <c r="Z53" s="76">
        <v>35</v>
      </c>
      <c r="AA53" s="85">
        <v>54.591648</v>
      </c>
      <c r="AB53" s="85">
        <v>70.498648</v>
      </c>
      <c r="AC53" s="85">
        <v>15.907</v>
      </c>
      <c r="AD53" s="95">
        <f t="shared" ref="AD53:AD80" si="154">(AC53-AX53)/AX53</f>
        <v>247.546875</v>
      </c>
      <c r="AE53" s="76"/>
      <c r="AF53" s="76"/>
      <c r="AG53" s="86"/>
      <c r="AH53" s="86"/>
      <c r="AI53" s="86"/>
      <c r="AJ53" s="86"/>
      <c r="AK53" s="76">
        <v>2</v>
      </c>
      <c r="AL53" s="86">
        <v>0.670065</v>
      </c>
      <c r="AM53" s="86">
        <v>0.674065</v>
      </c>
      <c r="AN53" s="86">
        <v>0.004</v>
      </c>
      <c r="AO53" s="76"/>
      <c r="AP53" s="76"/>
      <c r="AQ53" s="86"/>
      <c r="AR53" s="86"/>
      <c r="AS53" s="86"/>
      <c r="AT53" s="86"/>
      <c r="AU53" s="76">
        <v>13</v>
      </c>
      <c r="AV53" s="85">
        <v>11.01654</v>
      </c>
      <c r="AW53" s="85">
        <v>11.08054</v>
      </c>
      <c r="AX53" s="76">
        <v>0.064</v>
      </c>
    </row>
    <row r="54" s="61" customFormat="1" ht="14.25" hidden="1" spans="1:50">
      <c r="A54" s="76"/>
      <c r="B54" s="78" t="s">
        <v>29</v>
      </c>
      <c r="C54" s="76"/>
      <c r="D54" s="76"/>
      <c r="E54" s="76"/>
      <c r="F54" s="76"/>
      <c r="G54" s="76"/>
      <c r="H54" s="76"/>
      <c r="I54" s="76"/>
      <c r="J54" s="76"/>
      <c r="K54" s="78"/>
      <c r="L54" s="76"/>
      <c r="M54" s="86"/>
      <c r="N54" s="86"/>
      <c r="O54" s="8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>
        <v>16</v>
      </c>
      <c r="AA54" s="86">
        <v>2.3439</v>
      </c>
      <c r="AB54" s="86">
        <v>2.3654</v>
      </c>
      <c r="AC54" s="85">
        <v>0.0215</v>
      </c>
      <c r="AD54" s="95">
        <f t="shared" si="154"/>
        <v>2.98148148148148</v>
      </c>
      <c r="AE54" s="76"/>
      <c r="AF54" s="76"/>
      <c r="AG54" s="86"/>
      <c r="AH54" s="86"/>
      <c r="AI54" s="86"/>
      <c r="AJ54" s="86"/>
      <c r="AK54" s="76">
        <v>2</v>
      </c>
      <c r="AL54" s="86">
        <v>0.1002</v>
      </c>
      <c r="AM54" s="86">
        <v>0.1012</v>
      </c>
      <c r="AN54" s="86">
        <v>0.001</v>
      </c>
      <c r="AO54" s="76"/>
      <c r="AP54" s="76"/>
      <c r="AQ54" s="86"/>
      <c r="AR54" s="86"/>
      <c r="AS54" s="86"/>
      <c r="AT54" s="86"/>
      <c r="AU54" s="76">
        <v>9</v>
      </c>
      <c r="AV54" s="86">
        <v>0.6063</v>
      </c>
      <c r="AW54" s="86">
        <v>0.6117</v>
      </c>
      <c r="AX54" s="76">
        <v>0.0054</v>
      </c>
    </row>
    <row r="55" s="61" customFormat="1" ht="14.25" hidden="1" spans="1:50">
      <c r="A55" s="76"/>
      <c r="B55" s="78" t="s">
        <v>30</v>
      </c>
      <c r="C55" s="76"/>
      <c r="D55" s="76"/>
      <c r="E55" s="76"/>
      <c r="F55" s="76"/>
      <c r="G55" s="76"/>
      <c r="H55" s="76"/>
      <c r="I55" s="76"/>
      <c r="J55" s="76"/>
      <c r="K55" s="78"/>
      <c r="L55" s="76"/>
      <c r="M55" s="86"/>
      <c r="N55" s="86"/>
      <c r="O55" s="8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>
        <v>8</v>
      </c>
      <c r="AA55" s="86">
        <v>1.1189</v>
      </c>
      <c r="AB55" s="86">
        <v>1.1303</v>
      </c>
      <c r="AC55" s="85">
        <v>0.0114</v>
      </c>
      <c r="AD55" s="95">
        <f t="shared" si="154"/>
        <v>-0.734883720930233</v>
      </c>
      <c r="AE55" s="76"/>
      <c r="AF55" s="76"/>
      <c r="AG55" s="86"/>
      <c r="AH55" s="86"/>
      <c r="AI55" s="86"/>
      <c r="AJ55" s="86"/>
      <c r="AK55" s="76"/>
      <c r="AL55" s="86"/>
      <c r="AM55" s="86"/>
      <c r="AN55" s="86"/>
      <c r="AO55" s="76"/>
      <c r="AP55" s="76"/>
      <c r="AQ55" s="86"/>
      <c r="AR55" s="86"/>
      <c r="AS55" s="86"/>
      <c r="AT55" s="86"/>
      <c r="AU55" s="76">
        <v>2</v>
      </c>
      <c r="AV55" s="86">
        <v>4.2966</v>
      </c>
      <c r="AW55" s="86">
        <v>4.3396</v>
      </c>
      <c r="AX55" s="76">
        <v>0.043</v>
      </c>
    </row>
    <row r="56" s="61" customFormat="1" ht="14.25" hidden="1" spans="1:50">
      <c r="A56" s="76"/>
      <c r="B56" s="78" t="s">
        <v>31</v>
      </c>
      <c r="C56" s="76"/>
      <c r="D56" s="76"/>
      <c r="E56" s="76"/>
      <c r="F56" s="76"/>
      <c r="G56" s="76"/>
      <c r="H56" s="76"/>
      <c r="I56" s="76"/>
      <c r="J56" s="76"/>
      <c r="K56" s="78"/>
      <c r="L56" s="76"/>
      <c r="M56" s="86"/>
      <c r="N56" s="86"/>
      <c r="O56" s="8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>
        <v>19</v>
      </c>
      <c r="AA56" s="86">
        <v>15.59</v>
      </c>
      <c r="AB56" s="86">
        <v>15.6438</v>
      </c>
      <c r="AC56" s="85">
        <v>0.0538</v>
      </c>
      <c r="AD56" s="95">
        <f t="shared" si="154"/>
        <v>-0.850181008075745</v>
      </c>
      <c r="AE56" s="76"/>
      <c r="AF56" s="76"/>
      <c r="AG56" s="86"/>
      <c r="AH56" s="86"/>
      <c r="AI56" s="86"/>
      <c r="AJ56" s="86"/>
      <c r="AK56" s="76">
        <v>4</v>
      </c>
      <c r="AL56" s="86">
        <v>1.5116</v>
      </c>
      <c r="AM56" s="86">
        <v>1.5238</v>
      </c>
      <c r="AN56" s="86">
        <v>0.0122</v>
      </c>
      <c r="AO56" s="76"/>
      <c r="AP56" s="76"/>
      <c r="AQ56" s="86"/>
      <c r="AR56" s="86"/>
      <c r="AS56" s="86"/>
      <c r="AT56" s="86"/>
      <c r="AU56" s="76">
        <v>57</v>
      </c>
      <c r="AV56" s="86">
        <v>28.3437</v>
      </c>
      <c r="AW56" s="86">
        <v>28.7028</v>
      </c>
      <c r="AX56" s="76">
        <v>0.3591</v>
      </c>
    </row>
    <row r="57" s="61" customFormat="1" ht="14.25" hidden="1" spans="1:50">
      <c r="A57" s="76"/>
      <c r="B57" s="78" t="s">
        <v>32</v>
      </c>
      <c r="C57" s="76"/>
      <c r="D57" s="76"/>
      <c r="E57" s="76"/>
      <c r="F57" s="76"/>
      <c r="G57" s="76"/>
      <c r="H57" s="76"/>
      <c r="I57" s="76"/>
      <c r="J57" s="76"/>
      <c r="K57" s="78"/>
      <c r="L57" s="76"/>
      <c r="M57" s="86"/>
      <c r="N57" s="86"/>
      <c r="O57" s="8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>
        <v>0</v>
      </c>
      <c r="AA57" s="86">
        <v>0</v>
      </c>
      <c r="AB57" s="86">
        <v>0</v>
      </c>
      <c r="AC57" s="85">
        <v>0</v>
      </c>
      <c r="AD57" s="95" t="e">
        <f t="shared" si="154"/>
        <v>#DIV/0!</v>
      </c>
      <c r="AE57" s="76"/>
      <c r="AF57" s="76"/>
      <c r="AG57" s="86"/>
      <c r="AH57" s="86"/>
      <c r="AI57" s="86"/>
      <c r="AJ57" s="86"/>
      <c r="AK57" s="76"/>
      <c r="AL57" s="86"/>
      <c r="AM57" s="86"/>
      <c r="AN57" s="86"/>
      <c r="AO57" s="76"/>
      <c r="AP57" s="76"/>
      <c r="AQ57" s="86"/>
      <c r="AR57" s="86"/>
      <c r="AS57" s="86"/>
      <c r="AT57" s="86"/>
      <c r="AU57" s="76">
        <v>0</v>
      </c>
      <c r="AV57" s="85">
        <v>0</v>
      </c>
      <c r="AW57" s="85">
        <v>0</v>
      </c>
      <c r="AX57" s="76"/>
    </row>
    <row r="58" s="61" customFormat="1" ht="14.25" hidden="1" spans="1:50">
      <c r="A58" s="76"/>
      <c r="B58" s="78" t="s">
        <v>33</v>
      </c>
      <c r="C58" s="76"/>
      <c r="D58" s="76"/>
      <c r="E58" s="76"/>
      <c r="F58" s="76"/>
      <c r="G58" s="76"/>
      <c r="H58" s="76"/>
      <c r="I58" s="76"/>
      <c r="J58" s="76"/>
      <c r="K58" s="78"/>
      <c r="L58" s="76">
        <v>2</v>
      </c>
      <c r="M58" s="86">
        <v>0.653872</v>
      </c>
      <c r="N58" s="86">
        <v>0.655872</v>
      </c>
      <c r="O58" s="86">
        <v>0.002</v>
      </c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>
        <v>24</v>
      </c>
      <c r="AA58" s="86">
        <v>8.37443764</v>
      </c>
      <c r="AB58" s="86">
        <v>8.779438</v>
      </c>
      <c r="AC58" s="85">
        <v>0.405</v>
      </c>
      <c r="AD58" s="95">
        <f t="shared" si="154"/>
        <v>10.0655737704918</v>
      </c>
      <c r="AE58" s="76"/>
      <c r="AF58" s="76"/>
      <c r="AG58" s="86"/>
      <c r="AH58" s="86"/>
      <c r="AI58" s="86"/>
      <c r="AJ58" s="86"/>
      <c r="AK58" s="76">
        <v>2</v>
      </c>
      <c r="AL58" s="85">
        <v>0.16113</v>
      </c>
      <c r="AM58" s="85">
        <v>0.16363</v>
      </c>
      <c r="AN58" s="86">
        <v>0.0025</v>
      </c>
      <c r="AO58" s="76"/>
      <c r="AP58" s="76"/>
      <c r="AQ58" s="86"/>
      <c r="AR58" s="86"/>
      <c r="AS58" s="86"/>
      <c r="AT58" s="86"/>
      <c r="AU58" s="76">
        <v>30</v>
      </c>
      <c r="AV58" s="85">
        <v>9.37333</v>
      </c>
      <c r="AW58" s="85">
        <v>9.40993</v>
      </c>
      <c r="AX58" s="76">
        <v>0.0366</v>
      </c>
    </row>
    <row r="59" s="61" customFormat="1" ht="14.25" hidden="1" spans="1:50">
      <c r="A59" s="76"/>
      <c r="B59" s="78" t="s">
        <v>34</v>
      </c>
      <c r="C59" s="76"/>
      <c r="D59" s="76"/>
      <c r="E59" s="76"/>
      <c r="F59" s="76"/>
      <c r="G59" s="76"/>
      <c r="H59" s="76"/>
      <c r="I59" s="76"/>
      <c r="J59" s="76"/>
      <c r="K59" s="78"/>
      <c r="L59" s="76"/>
      <c r="M59" s="85"/>
      <c r="N59" s="85"/>
      <c r="O59" s="8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>
        <v>12</v>
      </c>
      <c r="AA59" s="86">
        <v>2.2791</v>
      </c>
      <c r="AB59" s="86">
        <v>2.4031</v>
      </c>
      <c r="AC59" s="85">
        <v>0.124</v>
      </c>
      <c r="AD59" s="95">
        <f t="shared" si="154"/>
        <v>1.0495867768595</v>
      </c>
      <c r="AE59" s="76"/>
      <c r="AF59" s="76"/>
      <c r="AG59" s="86"/>
      <c r="AH59" s="86"/>
      <c r="AI59" s="86"/>
      <c r="AJ59" s="86"/>
      <c r="AK59" s="76"/>
      <c r="AL59" s="86"/>
      <c r="AM59" s="86"/>
      <c r="AN59" s="86"/>
      <c r="AO59" s="76"/>
      <c r="AP59" s="76"/>
      <c r="AQ59" s="86"/>
      <c r="AR59" s="86"/>
      <c r="AS59" s="86"/>
      <c r="AT59" s="86"/>
      <c r="AU59" s="76">
        <v>11</v>
      </c>
      <c r="AV59" s="86">
        <v>1.19285</v>
      </c>
      <c r="AW59" s="86">
        <v>1.25335</v>
      </c>
      <c r="AX59" s="76">
        <v>0.0605</v>
      </c>
    </row>
    <row r="60" s="61" customFormat="1" ht="14.25" hidden="1" spans="1:50">
      <c r="A60" s="76"/>
      <c r="B60" s="78" t="s">
        <v>35</v>
      </c>
      <c r="C60" s="76"/>
      <c r="D60" s="76"/>
      <c r="E60" s="76"/>
      <c r="F60" s="76"/>
      <c r="G60" s="76"/>
      <c r="H60" s="76"/>
      <c r="I60" s="76"/>
      <c r="J60" s="76"/>
      <c r="K60" s="78"/>
      <c r="L60" s="76"/>
      <c r="M60" s="86"/>
      <c r="N60" s="86"/>
      <c r="O60" s="8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>
        <v>0</v>
      </c>
      <c r="AA60" s="86">
        <v>0</v>
      </c>
      <c r="AB60" s="86">
        <v>0</v>
      </c>
      <c r="AC60" s="85">
        <v>0</v>
      </c>
      <c r="AD60" s="95" t="e">
        <f t="shared" si="154"/>
        <v>#DIV/0!</v>
      </c>
      <c r="AE60" s="76"/>
      <c r="AF60" s="76"/>
      <c r="AG60" s="86"/>
      <c r="AH60" s="86"/>
      <c r="AI60" s="86"/>
      <c r="AJ60" s="86"/>
      <c r="AK60" s="76"/>
      <c r="AL60" s="86"/>
      <c r="AM60" s="86"/>
      <c r="AN60" s="86"/>
      <c r="AO60" s="76"/>
      <c r="AP60" s="76"/>
      <c r="AQ60" s="86"/>
      <c r="AR60" s="86"/>
      <c r="AS60" s="86"/>
      <c r="AT60" s="86"/>
      <c r="AU60" s="76">
        <v>0</v>
      </c>
      <c r="AV60" s="86">
        <v>0</v>
      </c>
      <c r="AW60" s="86">
        <v>0</v>
      </c>
      <c r="AX60" s="76">
        <v>0</v>
      </c>
    </row>
    <row r="61" s="61" customFormat="1" ht="14.25" hidden="1" spans="1:50">
      <c r="A61" s="76"/>
      <c r="B61" s="78" t="s">
        <v>36</v>
      </c>
      <c r="C61" s="76"/>
      <c r="D61" s="76"/>
      <c r="E61" s="76"/>
      <c r="F61" s="76"/>
      <c r="G61" s="76"/>
      <c r="H61" s="76"/>
      <c r="I61" s="76"/>
      <c r="J61" s="76"/>
      <c r="K61" s="78"/>
      <c r="L61" s="76"/>
      <c r="M61" s="86"/>
      <c r="N61" s="86"/>
      <c r="O61" s="8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>
        <v>13</v>
      </c>
      <c r="AA61" s="86">
        <v>4.5384</v>
      </c>
      <c r="AB61" s="86">
        <v>4.5704</v>
      </c>
      <c r="AC61" s="85">
        <v>0.032</v>
      </c>
      <c r="AD61" s="95">
        <f t="shared" si="154"/>
        <v>-0.956164383561644</v>
      </c>
      <c r="AE61" s="76"/>
      <c r="AF61" s="76"/>
      <c r="AG61" s="86"/>
      <c r="AH61" s="86"/>
      <c r="AI61" s="86"/>
      <c r="AJ61" s="86"/>
      <c r="AK61" s="76"/>
      <c r="AL61" s="86"/>
      <c r="AM61" s="86"/>
      <c r="AN61" s="86"/>
      <c r="AO61" s="76"/>
      <c r="AP61" s="76"/>
      <c r="AQ61" s="86"/>
      <c r="AR61" s="86"/>
      <c r="AS61" s="86"/>
      <c r="AT61" s="86"/>
      <c r="AU61" s="76">
        <v>19</v>
      </c>
      <c r="AV61" s="86">
        <v>8.066</v>
      </c>
      <c r="AW61" s="86">
        <v>8.796</v>
      </c>
      <c r="AX61" s="76">
        <v>0.73</v>
      </c>
    </row>
    <row r="62" s="61" customFormat="1" ht="14.25" hidden="1" spans="1:50">
      <c r="A62" s="76"/>
      <c r="B62" s="78" t="s">
        <v>38</v>
      </c>
      <c r="C62" s="76"/>
      <c r="D62" s="76"/>
      <c r="E62" s="76"/>
      <c r="F62" s="76"/>
      <c r="G62" s="76"/>
      <c r="H62" s="76"/>
      <c r="I62" s="76"/>
      <c r="J62" s="76"/>
      <c r="K62" s="78"/>
      <c r="L62" s="76"/>
      <c r="M62" s="86"/>
      <c r="N62" s="86"/>
      <c r="O62" s="8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>
        <v>4</v>
      </c>
      <c r="AA62" s="86">
        <v>0.657527</v>
      </c>
      <c r="AB62" s="86">
        <v>0.699527</v>
      </c>
      <c r="AC62" s="85">
        <v>0.042</v>
      </c>
      <c r="AD62" s="95">
        <f t="shared" si="154"/>
        <v>-0.106382978723404</v>
      </c>
      <c r="AE62" s="76"/>
      <c r="AF62" s="76"/>
      <c r="AG62" s="86"/>
      <c r="AH62" s="86"/>
      <c r="AI62" s="86"/>
      <c r="AJ62" s="86"/>
      <c r="AK62" s="76">
        <v>1</v>
      </c>
      <c r="AL62" s="86">
        <v>1.41</v>
      </c>
      <c r="AM62" s="86">
        <v>1.42</v>
      </c>
      <c r="AN62" s="86">
        <v>0.01</v>
      </c>
      <c r="AO62" s="76"/>
      <c r="AP62" s="76"/>
      <c r="AQ62" s="86"/>
      <c r="AR62" s="86"/>
      <c r="AS62" s="86"/>
      <c r="AT62" s="86"/>
      <c r="AU62" s="76">
        <v>14</v>
      </c>
      <c r="AV62" s="86">
        <v>4.598</v>
      </c>
      <c r="AW62" s="86">
        <v>4.645</v>
      </c>
      <c r="AX62" s="76">
        <v>0.047</v>
      </c>
    </row>
    <row r="63" s="61" customFormat="1" ht="14.25" hidden="1" spans="1:50">
      <c r="A63" s="76"/>
      <c r="B63" s="78" t="s">
        <v>39</v>
      </c>
      <c r="C63" s="76"/>
      <c r="D63" s="76"/>
      <c r="E63" s="76"/>
      <c r="F63" s="76"/>
      <c r="G63" s="76"/>
      <c r="H63" s="76"/>
      <c r="I63" s="76"/>
      <c r="J63" s="76"/>
      <c r="K63" s="78"/>
      <c r="L63" s="76">
        <v>1</v>
      </c>
      <c r="M63" s="86">
        <v>0.62</v>
      </c>
      <c r="N63" s="86">
        <v>0.625</v>
      </c>
      <c r="O63" s="86">
        <v>0.005</v>
      </c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>
        <v>5</v>
      </c>
      <c r="AA63" s="86">
        <v>3.9969</v>
      </c>
      <c r="AB63" s="86">
        <v>4.0179</v>
      </c>
      <c r="AC63" s="85">
        <v>0.021</v>
      </c>
      <c r="AD63" s="95">
        <f t="shared" si="154"/>
        <v>-0.522727272727273</v>
      </c>
      <c r="AE63" s="76"/>
      <c r="AF63" s="76"/>
      <c r="AG63" s="86"/>
      <c r="AH63" s="86"/>
      <c r="AI63" s="86"/>
      <c r="AJ63" s="86"/>
      <c r="AK63" s="76">
        <v>2</v>
      </c>
      <c r="AL63" s="86">
        <v>0.3122</v>
      </c>
      <c r="AM63" s="86">
        <v>0.3162</v>
      </c>
      <c r="AN63" s="86">
        <v>0.004</v>
      </c>
      <c r="AO63" s="76"/>
      <c r="AP63" s="76"/>
      <c r="AQ63" s="86"/>
      <c r="AR63" s="86"/>
      <c r="AS63" s="86"/>
      <c r="AT63" s="86"/>
      <c r="AU63" s="76">
        <v>10</v>
      </c>
      <c r="AV63" s="86">
        <v>12.24585</v>
      </c>
      <c r="AW63" s="86">
        <v>12.28985</v>
      </c>
      <c r="AX63" s="76">
        <v>0.044</v>
      </c>
    </row>
    <row r="64" s="61" customFormat="1" ht="14.25" hidden="1" spans="1:50">
      <c r="A64" s="76"/>
      <c r="B64" s="78" t="s">
        <v>40</v>
      </c>
      <c r="C64" s="76"/>
      <c r="D64" s="76"/>
      <c r="E64" s="76"/>
      <c r="F64" s="76"/>
      <c r="G64" s="76"/>
      <c r="H64" s="76"/>
      <c r="I64" s="76"/>
      <c r="J64" s="76"/>
      <c r="K64" s="78"/>
      <c r="L64" s="76"/>
      <c r="M64" s="86"/>
      <c r="N64" s="86"/>
      <c r="O64" s="8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>
        <v>11</v>
      </c>
      <c r="AA64" s="86">
        <v>11.2721</v>
      </c>
      <c r="AB64" s="86">
        <v>11.4091</v>
      </c>
      <c r="AC64" s="85">
        <v>0.137</v>
      </c>
      <c r="AD64" s="95">
        <f t="shared" si="154"/>
        <v>-0.913400758533502</v>
      </c>
      <c r="AE64" s="76"/>
      <c r="AF64" s="76"/>
      <c r="AG64" s="86"/>
      <c r="AH64" s="86"/>
      <c r="AI64" s="86"/>
      <c r="AJ64" s="86"/>
      <c r="AK64" s="76">
        <v>3</v>
      </c>
      <c r="AL64" s="86">
        <v>3.079</v>
      </c>
      <c r="AM64" s="86">
        <v>3.106</v>
      </c>
      <c r="AN64" s="86">
        <v>0.027</v>
      </c>
      <c r="AO64" s="76"/>
      <c r="AP64" s="76"/>
      <c r="AQ64" s="86"/>
      <c r="AR64" s="86"/>
      <c r="AS64" s="86"/>
      <c r="AT64" s="86"/>
      <c r="AU64" s="76">
        <v>18</v>
      </c>
      <c r="AV64" s="86">
        <v>15.312</v>
      </c>
      <c r="AW64" s="86">
        <v>16.894</v>
      </c>
      <c r="AX64" s="76">
        <v>1.582</v>
      </c>
    </row>
    <row r="65" s="61" customFormat="1" ht="14.25" hidden="1" spans="1:50">
      <c r="A65" s="76"/>
      <c r="B65" s="78" t="s">
        <v>41</v>
      </c>
      <c r="C65" s="76"/>
      <c r="D65" s="76"/>
      <c r="E65" s="76"/>
      <c r="F65" s="76"/>
      <c r="G65" s="76"/>
      <c r="H65" s="76"/>
      <c r="I65" s="76"/>
      <c r="J65" s="76"/>
      <c r="K65" s="78"/>
      <c r="L65" s="76"/>
      <c r="M65" s="86"/>
      <c r="N65" s="86"/>
      <c r="O65" s="8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>
        <v>0</v>
      </c>
      <c r="AA65" s="86">
        <v>0</v>
      </c>
      <c r="AB65" s="86">
        <v>0</v>
      </c>
      <c r="AC65" s="85">
        <v>0</v>
      </c>
      <c r="AD65" s="95" t="e">
        <f t="shared" si="154"/>
        <v>#DIV/0!</v>
      </c>
      <c r="AE65" s="76"/>
      <c r="AF65" s="76"/>
      <c r="AG65" s="86"/>
      <c r="AH65" s="86"/>
      <c r="AI65" s="86"/>
      <c r="AJ65" s="86"/>
      <c r="AK65" s="76"/>
      <c r="AL65" s="86"/>
      <c r="AM65" s="86"/>
      <c r="AN65" s="86"/>
      <c r="AO65" s="76"/>
      <c r="AP65" s="76"/>
      <c r="AQ65" s="86"/>
      <c r="AR65" s="86"/>
      <c r="AS65" s="86"/>
      <c r="AT65" s="86"/>
      <c r="AU65" s="76">
        <v>0</v>
      </c>
      <c r="AV65" s="86">
        <v>0</v>
      </c>
      <c r="AW65" s="86">
        <v>0</v>
      </c>
      <c r="AX65" s="76">
        <v>0</v>
      </c>
    </row>
    <row r="66" s="61" customFormat="1" ht="14.25" hidden="1" spans="1:50">
      <c r="A66" s="76"/>
      <c r="B66" s="78" t="s">
        <v>42</v>
      </c>
      <c r="C66" s="76"/>
      <c r="D66" s="76"/>
      <c r="E66" s="76"/>
      <c r="F66" s="76"/>
      <c r="G66" s="76"/>
      <c r="H66" s="76"/>
      <c r="I66" s="76"/>
      <c r="J66" s="76"/>
      <c r="K66" s="78"/>
      <c r="L66" s="76">
        <v>1</v>
      </c>
      <c r="M66" s="86">
        <v>0.0137</v>
      </c>
      <c r="N66" s="86">
        <v>0.0147</v>
      </c>
      <c r="O66" s="86">
        <v>0.001</v>
      </c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>
        <v>10</v>
      </c>
      <c r="AA66" s="86">
        <v>1.15505</v>
      </c>
      <c r="AB66" s="86">
        <v>1.17305</v>
      </c>
      <c r="AC66" s="85">
        <v>0.018</v>
      </c>
      <c r="AD66" s="95">
        <f t="shared" si="154"/>
        <v>0.714285714285714</v>
      </c>
      <c r="AE66" s="76"/>
      <c r="AF66" s="76"/>
      <c r="AG66" s="120"/>
      <c r="AH66" s="76"/>
      <c r="AI66" s="120"/>
      <c r="AJ66" s="76"/>
      <c r="AK66" s="76">
        <v>2</v>
      </c>
      <c r="AL66" s="86">
        <v>1.0378</v>
      </c>
      <c r="AM66" s="86">
        <v>1.0418</v>
      </c>
      <c r="AN66" s="86">
        <v>0.004</v>
      </c>
      <c r="AO66" s="76"/>
      <c r="AP66" s="76"/>
      <c r="AQ66" s="86"/>
      <c r="AR66" s="86"/>
      <c r="AS66" s="86"/>
      <c r="AT66" s="86"/>
      <c r="AU66" s="76">
        <v>6</v>
      </c>
      <c r="AV66" s="86">
        <v>1.9211</v>
      </c>
      <c r="AW66" s="86">
        <v>1.9316</v>
      </c>
      <c r="AX66" s="76">
        <v>0.0105</v>
      </c>
    </row>
    <row r="67" s="61" customFormat="1" ht="14.25" hidden="1" spans="1:50">
      <c r="A67" s="76" t="s">
        <v>23</v>
      </c>
      <c r="B67" s="74" t="s">
        <v>28</v>
      </c>
      <c r="C67" s="75"/>
      <c r="D67" s="75"/>
      <c r="E67" s="75"/>
      <c r="F67" s="75"/>
      <c r="G67" s="75"/>
      <c r="H67" s="75"/>
      <c r="I67" s="75"/>
      <c r="J67" s="75"/>
      <c r="K67" s="75"/>
      <c r="L67" s="76">
        <v>1</v>
      </c>
      <c r="M67" s="76">
        <v>0.5011</v>
      </c>
      <c r="N67" s="76">
        <v>0.5011</v>
      </c>
      <c r="O67" s="76">
        <v>0</v>
      </c>
      <c r="P67" s="84"/>
      <c r="Q67" s="75"/>
      <c r="R67" s="75"/>
      <c r="S67" s="75"/>
      <c r="T67" s="75"/>
      <c r="U67" s="76"/>
      <c r="V67" s="76"/>
      <c r="W67" s="76"/>
      <c r="Y67" s="86"/>
      <c r="Z67" s="76">
        <v>28</v>
      </c>
      <c r="AA67" s="76">
        <v>1.8966</v>
      </c>
      <c r="AB67" s="76">
        <v>1.9124</v>
      </c>
      <c r="AC67" s="76">
        <v>0.0158</v>
      </c>
      <c r="AD67" s="95">
        <f t="shared" si="154"/>
        <v>-0.338912133891213</v>
      </c>
      <c r="AE67" s="75"/>
      <c r="AF67" s="75"/>
      <c r="AG67" s="76"/>
      <c r="AH67" s="76"/>
      <c r="AI67" s="76"/>
      <c r="AJ67" s="76"/>
      <c r="AK67" s="76">
        <v>3</v>
      </c>
      <c r="AL67" s="76">
        <v>0.3938</v>
      </c>
      <c r="AM67" s="76">
        <v>0.3942</v>
      </c>
      <c r="AN67" s="85">
        <v>0.0004</v>
      </c>
      <c r="AO67" s="75"/>
      <c r="AP67" s="75"/>
      <c r="AQ67" s="75"/>
      <c r="AR67" s="75"/>
      <c r="AS67" s="75"/>
      <c r="AT67" s="75"/>
      <c r="AU67" s="76">
        <v>24</v>
      </c>
      <c r="AV67" s="76">
        <v>0.907</v>
      </c>
      <c r="AW67" s="76">
        <v>0.9309</v>
      </c>
      <c r="AX67" s="76">
        <v>0.0239</v>
      </c>
    </row>
    <row r="68" s="61" customFormat="1" ht="14.25" hidden="1" spans="1:50">
      <c r="A68" s="76"/>
      <c r="B68" s="74" t="s">
        <v>29</v>
      </c>
      <c r="C68" s="75"/>
      <c r="D68" s="75"/>
      <c r="E68" s="75"/>
      <c r="F68" s="75"/>
      <c r="G68" s="75"/>
      <c r="H68" s="75"/>
      <c r="I68" s="75"/>
      <c r="J68" s="75"/>
      <c r="K68" s="75"/>
      <c r="L68" s="76"/>
      <c r="M68" s="85"/>
      <c r="N68" s="85"/>
      <c r="O68" s="76"/>
      <c r="P68" s="84"/>
      <c r="Q68" s="75"/>
      <c r="R68" s="75"/>
      <c r="S68" s="75"/>
      <c r="T68" s="75"/>
      <c r="U68" s="76"/>
      <c r="V68" s="76"/>
      <c r="W68" s="76"/>
      <c r="X68" s="76"/>
      <c r="Y68" s="86"/>
      <c r="Z68" s="76">
        <v>4</v>
      </c>
      <c r="AA68" s="76">
        <v>0.0924</v>
      </c>
      <c r="AB68" s="76">
        <v>0.0952</v>
      </c>
      <c r="AC68" s="76">
        <v>0.0028</v>
      </c>
      <c r="AD68" s="95">
        <f t="shared" si="154"/>
        <v>-0.517241379310345</v>
      </c>
      <c r="AE68" s="75"/>
      <c r="AF68" s="75"/>
      <c r="AG68" s="76"/>
      <c r="AH68" s="76"/>
      <c r="AI68" s="76"/>
      <c r="AJ68" s="76"/>
      <c r="AK68" s="76"/>
      <c r="AL68" s="76"/>
      <c r="AM68" s="76"/>
      <c r="AN68" s="121"/>
      <c r="AO68" s="75"/>
      <c r="AP68" s="75"/>
      <c r="AQ68" s="75"/>
      <c r="AR68" s="75"/>
      <c r="AS68" s="75"/>
      <c r="AT68" s="75"/>
      <c r="AU68" s="76">
        <v>1</v>
      </c>
      <c r="AV68" s="76">
        <v>0.026</v>
      </c>
      <c r="AW68" s="76">
        <v>0.0318</v>
      </c>
      <c r="AX68" s="76">
        <v>0.0058</v>
      </c>
    </row>
    <row r="69" s="61" customFormat="1" ht="14.25" hidden="1" spans="1:50">
      <c r="A69" s="76"/>
      <c r="B69" s="74" t="s">
        <v>30</v>
      </c>
      <c r="C69" s="75"/>
      <c r="D69" s="75"/>
      <c r="E69" s="75"/>
      <c r="F69" s="75"/>
      <c r="G69" s="75"/>
      <c r="H69" s="75"/>
      <c r="I69" s="75"/>
      <c r="J69" s="75"/>
      <c r="K69" s="75"/>
      <c r="L69" s="76">
        <v>1</v>
      </c>
      <c r="M69" s="85">
        <v>0.0035</v>
      </c>
      <c r="N69" s="85">
        <v>0.0035</v>
      </c>
      <c r="O69" s="76">
        <v>0</v>
      </c>
      <c r="P69" s="84"/>
      <c r="Q69" s="75"/>
      <c r="R69" s="75"/>
      <c r="S69" s="75"/>
      <c r="T69" s="75"/>
      <c r="U69" s="76"/>
      <c r="V69" s="76"/>
      <c r="W69" s="76"/>
      <c r="X69" s="76"/>
      <c r="Y69" s="86"/>
      <c r="Z69" s="76">
        <v>1</v>
      </c>
      <c r="AA69" s="76">
        <v>0.0035</v>
      </c>
      <c r="AB69" s="76">
        <v>0.0035</v>
      </c>
      <c r="AC69" s="76">
        <v>0</v>
      </c>
      <c r="AD69" s="95" t="e">
        <f t="shared" si="154"/>
        <v>#DIV/0!</v>
      </c>
      <c r="AE69" s="75"/>
      <c r="AF69" s="75"/>
      <c r="AG69" s="76"/>
      <c r="AH69" s="76"/>
      <c r="AI69" s="76"/>
      <c r="AJ69" s="76"/>
      <c r="AK69" s="76"/>
      <c r="AL69" s="76"/>
      <c r="AM69" s="76"/>
      <c r="AN69" s="85"/>
      <c r="AO69" s="75"/>
      <c r="AP69" s="75"/>
      <c r="AQ69" s="75"/>
      <c r="AR69" s="75"/>
      <c r="AS69" s="75"/>
      <c r="AT69" s="75"/>
      <c r="AU69" s="76"/>
      <c r="AV69" s="76"/>
      <c r="AW69" s="76"/>
      <c r="AX69" s="76"/>
    </row>
    <row r="70" s="61" customFormat="1" ht="14.25" hidden="1" spans="1:50">
      <c r="A70" s="76"/>
      <c r="B70" s="74" t="s">
        <v>31</v>
      </c>
      <c r="C70" s="75"/>
      <c r="D70" s="75"/>
      <c r="E70" s="75"/>
      <c r="F70" s="75"/>
      <c r="G70" s="75"/>
      <c r="H70" s="75"/>
      <c r="I70" s="75"/>
      <c r="J70" s="75"/>
      <c r="K70" s="75"/>
      <c r="L70" s="76"/>
      <c r="M70" s="85"/>
      <c r="N70" s="85"/>
      <c r="O70" s="76"/>
      <c r="P70" s="84"/>
      <c r="Q70" s="75"/>
      <c r="R70" s="75"/>
      <c r="S70" s="75"/>
      <c r="T70" s="75"/>
      <c r="U70" s="76"/>
      <c r="V70" s="76"/>
      <c r="W70" s="76"/>
      <c r="X70" s="76"/>
      <c r="Y70" s="86"/>
      <c r="Z70" s="76"/>
      <c r="AA70" s="76"/>
      <c r="AB70" s="76"/>
      <c r="AC70" s="76"/>
      <c r="AD70" s="95" t="e">
        <f t="shared" si="154"/>
        <v>#DIV/0!</v>
      </c>
      <c r="AE70" s="75"/>
      <c r="AF70" s="75"/>
      <c r="AG70" s="76"/>
      <c r="AH70" s="76"/>
      <c r="AI70" s="76"/>
      <c r="AJ70" s="76"/>
      <c r="AK70" s="76"/>
      <c r="AL70" s="76"/>
      <c r="AM70" s="76"/>
      <c r="AN70" s="85"/>
      <c r="AO70" s="75"/>
      <c r="AP70" s="75"/>
      <c r="AQ70" s="75"/>
      <c r="AR70" s="75"/>
      <c r="AS70" s="75"/>
      <c r="AT70" s="75"/>
      <c r="AU70" s="76"/>
      <c r="AV70" s="76"/>
      <c r="AW70" s="76"/>
      <c r="AX70" s="76"/>
    </row>
    <row r="71" s="61" customFormat="1" ht="14.25" hidden="1" spans="1:50">
      <c r="A71" s="76"/>
      <c r="B71" s="74" t="s">
        <v>32</v>
      </c>
      <c r="C71" s="75"/>
      <c r="D71" s="75"/>
      <c r="E71" s="75"/>
      <c r="F71" s="75"/>
      <c r="G71" s="75"/>
      <c r="H71" s="75"/>
      <c r="I71" s="75"/>
      <c r="J71" s="75"/>
      <c r="K71" s="75"/>
      <c r="L71" s="76"/>
      <c r="M71" s="85"/>
      <c r="N71" s="85"/>
      <c r="O71" s="76"/>
      <c r="P71" s="84"/>
      <c r="Q71" s="75"/>
      <c r="R71" s="75"/>
      <c r="S71" s="75"/>
      <c r="T71" s="75"/>
      <c r="U71" s="76"/>
      <c r="V71" s="76"/>
      <c r="W71" s="76"/>
      <c r="X71" s="76"/>
      <c r="Y71" s="86"/>
      <c r="Z71" s="76">
        <v>17</v>
      </c>
      <c r="AA71" s="76">
        <v>11.2937</v>
      </c>
      <c r="AB71" s="76">
        <v>11.3201</v>
      </c>
      <c r="AC71" s="76">
        <v>0.0264</v>
      </c>
      <c r="AD71" s="95">
        <f t="shared" si="154"/>
        <v>3.8</v>
      </c>
      <c r="AE71" s="75"/>
      <c r="AF71" s="75"/>
      <c r="AG71" s="76"/>
      <c r="AH71" s="76"/>
      <c r="AI71" s="76"/>
      <c r="AJ71" s="76"/>
      <c r="AK71" s="76">
        <v>1</v>
      </c>
      <c r="AL71" s="76">
        <v>0.0006</v>
      </c>
      <c r="AM71" s="76">
        <v>0.0006</v>
      </c>
      <c r="AN71" s="121">
        <v>0</v>
      </c>
      <c r="AO71" s="75"/>
      <c r="AP71" s="75"/>
      <c r="AQ71" s="75"/>
      <c r="AR71" s="75"/>
      <c r="AS71" s="75"/>
      <c r="AT71" s="75"/>
      <c r="AU71" s="76">
        <v>12</v>
      </c>
      <c r="AV71" s="76">
        <v>1.2781</v>
      </c>
      <c r="AW71" s="76">
        <v>1.2836</v>
      </c>
      <c r="AX71" s="76">
        <v>0.0055</v>
      </c>
    </row>
    <row r="72" s="61" customFormat="1" ht="14.25" hidden="1" spans="1:50">
      <c r="A72" s="76"/>
      <c r="B72" s="74" t="s">
        <v>33</v>
      </c>
      <c r="C72" s="75"/>
      <c r="D72" s="75"/>
      <c r="E72" s="75"/>
      <c r="F72" s="75"/>
      <c r="G72" s="75"/>
      <c r="H72" s="75"/>
      <c r="I72" s="75"/>
      <c r="J72" s="75"/>
      <c r="K72" s="75"/>
      <c r="L72" s="76"/>
      <c r="M72" s="76"/>
      <c r="N72" s="76"/>
      <c r="O72" s="76"/>
      <c r="P72" s="84"/>
      <c r="Q72" s="75"/>
      <c r="R72" s="75"/>
      <c r="S72" s="75"/>
      <c r="T72" s="75"/>
      <c r="U72" s="76"/>
      <c r="V72" s="76"/>
      <c r="W72" s="76"/>
      <c r="X72" s="76"/>
      <c r="Y72" s="86"/>
      <c r="Z72" s="76"/>
      <c r="AA72" s="76"/>
      <c r="AB72" s="76"/>
      <c r="AC72" s="76"/>
      <c r="AD72" s="95" t="e">
        <f t="shared" si="154"/>
        <v>#DIV/0!</v>
      </c>
      <c r="AE72" s="75"/>
      <c r="AF72" s="75"/>
      <c r="AG72" s="76"/>
      <c r="AH72" s="76"/>
      <c r="AI72" s="76"/>
      <c r="AJ72" s="76"/>
      <c r="AK72" s="76"/>
      <c r="AL72" s="76"/>
      <c r="AM72" s="76"/>
      <c r="AN72" s="85"/>
      <c r="AO72" s="75"/>
      <c r="AP72" s="75"/>
      <c r="AQ72" s="75"/>
      <c r="AR72" s="75"/>
      <c r="AS72" s="75"/>
      <c r="AT72" s="75"/>
      <c r="AU72" s="76"/>
      <c r="AV72" s="76"/>
      <c r="AW72" s="76"/>
      <c r="AX72" s="76"/>
    </row>
    <row r="73" s="61" customFormat="1" ht="14.25" hidden="1" spans="1:50">
      <c r="A73" s="76"/>
      <c r="B73" s="74" t="s">
        <v>34</v>
      </c>
      <c r="C73" s="75"/>
      <c r="D73" s="75"/>
      <c r="E73" s="75"/>
      <c r="F73" s="75"/>
      <c r="G73" s="75"/>
      <c r="H73" s="75"/>
      <c r="I73" s="75"/>
      <c r="J73" s="75"/>
      <c r="K73" s="75"/>
      <c r="L73" s="76">
        <v>1</v>
      </c>
      <c r="M73" s="85">
        <v>0.0116</v>
      </c>
      <c r="N73" s="85">
        <v>0.0116</v>
      </c>
      <c r="O73" s="76">
        <v>0</v>
      </c>
      <c r="P73" s="84"/>
      <c r="Q73" s="75"/>
      <c r="R73" s="75"/>
      <c r="S73" s="75"/>
      <c r="T73" s="75"/>
      <c r="U73" s="76"/>
      <c r="V73" s="76"/>
      <c r="W73" s="76"/>
      <c r="X73" s="76"/>
      <c r="Y73" s="86"/>
      <c r="Z73" s="76">
        <v>5</v>
      </c>
      <c r="AA73" s="76">
        <v>0.0588</v>
      </c>
      <c r="AB73" s="76">
        <v>0.0589</v>
      </c>
      <c r="AC73" s="76">
        <v>0.0001</v>
      </c>
      <c r="AD73" s="95">
        <f t="shared" si="154"/>
        <v>-0.5</v>
      </c>
      <c r="AE73" s="75"/>
      <c r="AF73" s="75"/>
      <c r="AG73" s="76"/>
      <c r="AH73" s="76"/>
      <c r="AI73" s="76"/>
      <c r="AJ73" s="76"/>
      <c r="AK73" s="76"/>
      <c r="AL73" s="76"/>
      <c r="AM73" s="76"/>
      <c r="AN73" s="85"/>
      <c r="AO73" s="75"/>
      <c r="AP73" s="75"/>
      <c r="AQ73" s="75"/>
      <c r="AR73" s="75"/>
      <c r="AS73" s="75"/>
      <c r="AT73" s="75"/>
      <c r="AU73" s="76">
        <v>3</v>
      </c>
      <c r="AV73" s="76">
        <v>5.8068</v>
      </c>
      <c r="AW73" s="76">
        <v>5.807</v>
      </c>
      <c r="AX73" s="76">
        <v>0.0002</v>
      </c>
    </row>
    <row r="74" s="61" customFormat="1" ht="14.25" hidden="1" spans="1:50">
      <c r="A74" s="76"/>
      <c r="B74" s="74" t="s">
        <v>35</v>
      </c>
      <c r="C74" s="75"/>
      <c r="D74" s="75"/>
      <c r="E74" s="75"/>
      <c r="F74" s="75"/>
      <c r="G74" s="75"/>
      <c r="H74" s="75"/>
      <c r="I74" s="75"/>
      <c r="J74" s="75"/>
      <c r="K74" s="75"/>
      <c r="L74" s="76">
        <v>2</v>
      </c>
      <c r="M74" s="76">
        <v>0.0273</v>
      </c>
      <c r="N74" s="76">
        <v>0.0273</v>
      </c>
      <c r="O74" s="76">
        <v>0</v>
      </c>
      <c r="P74" s="84"/>
      <c r="Q74" s="75"/>
      <c r="R74" s="75"/>
      <c r="S74" s="75"/>
      <c r="T74" s="75"/>
      <c r="U74" s="76"/>
      <c r="V74" s="76"/>
      <c r="W74" s="76"/>
      <c r="X74" s="76"/>
      <c r="Y74" s="86"/>
      <c r="Z74" s="76">
        <v>9</v>
      </c>
      <c r="AA74" s="76">
        <v>0.0715</v>
      </c>
      <c r="AB74" s="76">
        <v>0.073</v>
      </c>
      <c r="AC74" s="76">
        <v>0.0015</v>
      </c>
      <c r="AD74" s="95">
        <f t="shared" si="154"/>
        <v>-0.594594594594595</v>
      </c>
      <c r="AE74" s="75"/>
      <c r="AF74" s="75"/>
      <c r="AG74" s="76"/>
      <c r="AH74" s="76"/>
      <c r="AI74" s="76"/>
      <c r="AJ74" s="76"/>
      <c r="AK74" s="76">
        <v>2</v>
      </c>
      <c r="AL74" s="76">
        <v>0.0203</v>
      </c>
      <c r="AM74" s="76">
        <v>0.024</v>
      </c>
      <c r="AN74" s="85">
        <v>0.0037</v>
      </c>
      <c r="AO74" s="75"/>
      <c r="AP74" s="75"/>
      <c r="AQ74" s="75"/>
      <c r="AR74" s="75"/>
      <c r="AS74" s="75"/>
      <c r="AT74" s="75"/>
      <c r="AU74" s="76">
        <v>3</v>
      </c>
      <c r="AV74" s="76">
        <v>0.0235</v>
      </c>
      <c r="AW74" s="76">
        <v>0.0272</v>
      </c>
      <c r="AX74" s="76">
        <v>0.0037</v>
      </c>
    </row>
    <row r="75" s="61" customFormat="1" ht="14.25" hidden="1" spans="1:50">
      <c r="A75" s="76"/>
      <c r="B75" s="74" t="s">
        <v>36</v>
      </c>
      <c r="C75" s="75"/>
      <c r="D75" s="75"/>
      <c r="E75" s="75"/>
      <c r="F75" s="75"/>
      <c r="G75" s="75"/>
      <c r="H75" s="75"/>
      <c r="I75" s="75"/>
      <c r="J75" s="75"/>
      <c r="K75" s="75"/>
      <c r="L75" s="76">
        <v>1</v>
      </c>
      <c r="M75" s="76">
        <v>0.0119</v>
      </c>
      <c r="N75" s="76">
        <v>0.0119</v>
      </c>
      <c r="O75" s="76">
        <v>0</v>
      </c>
      <c r="P75" s="84"/>
      <c r="Q75" s="75"/>
      <c r="R75" s="75"/>
      <c r="S75" s="75"/>
      <c r="T75" s="75"/>
      <c r="U75" s="76"/>
      <c r="V75" s="76"/>
      <c r="W75" s="76"/>
      <c r="X75" s="76"/>
      <c r="Y75" s="86"/>
      <c r="Z75" s="76">
        <v>3</v>
      </c>
      <c r="AA75" s="76">
        <v>0.9589</v>
      </c>
      <c r="AB75" s="76">
        <v>0.9591</v>
      </c>
      <c r="AC75" s="76">
        <v>0.0002</v>
      </c>
      <c r="AD75" s="95">
        <f t="shared" si="154"/>
        <v>-0.993939393939394</v>
      </c>
      <c r="AE75" s="75"/>
      <c r="AF75" s="75"/>
      <c r="AG75" s="76"/>
      <c r="AH75" s="76"/>
      <c r="AI75" s="76"/>
      <c r="AJ75" s="76"/>
      <c r="AK75" s="76"/>
      <c r="AL75" s="76"/>
      <c r="AM75" s="76"/>
      <c r="AN75" s="122"/>
      <c r="AO75" s="75"/>
      <c r="AP75" s="75"/>
      <c r="AQ75" s="75"/>
      <c r="AR75" s="75"/>
      <c r="AS75" s="75"/>
      <c r="AT75" s="75"/>
      <c r="AU75" s="76">
        <v>2</v>
      </c>
      <c r="AV75" s="76">
        <v>0.2427</v>
      </c>
      <c r="AW75" s="76">
        <v>0.2757</v>
      </c>
      <c r="AX75" s="76">
        <v>0.033</v>
      </c>
    </row>
    <row r="76" s="61" customFormat="1" ht="14.25" hidden="1" spans="1:50">
      <c r="A76" s="76"/>
      <c r="B76" s="74" t="s">
        <v>38</v>
      </c>
      <c r="C76" s="75"/>
      <c r="D76" s="75"/>
      <c r="E76" s="75"/>
      <c r="F76" s="75"/>
      <c r="G76" s="75"/>
      <c r="H76" s="75"/>
      <c r="I76" s="75"/>
      <c r="J76" s="75"/>
      <c r="K76" s="75"/>
      <c r="L76" s="76"/>
      <c r="M76" s="76"/>
      <c r="N76" s="76"/>
      <c r="O76" s="76"/>
      <c r="P76" s="84"/>
      <c r="Q76" s="75"/>
      <c r="R76" s="75"/>
      <c r="S76" s="75"/>
      <c r="T76" s="75"/>
      <c r="U76" s="76"/>
      <c r="V76" s="76"/>
      <c r="W76" s="76"/>
      <c r="X76" s="76"/>
      <c r="Y76" s="86"/>
      <c r="Z76" s="76"/>
      <c r="AA76" s="76"/>
      <c r="AB76" s="76"/>
      <c r="AC76" s="76"/>
      <c r="AD76" s="95" t="e">
        <f t="shared" si="154"/>
        <v>#DIV/0!</v>
      </c>
      <c r="AE76" s="75"/>
      <c r="AF76" s="75"/>
      <c r="AG76" s="76"/>
      <c r="AH76" s="76"/>
      <c r="AI76" s="76"/>
      <c r="AJ76" s="76"/>
      <c r="AK76" s="76"/>
      <c r="AL76" s="76"/>
      <c r="AM76" s="76"/>
      <c r="AN76" s="122"/>
      <c r="AO76" s="75"/>
      <c r="AP76" s="75"/>
      <c r="AQ76" s="75"/>
      <c r="AR76" s="75"/>
      <c r="AS76" s="75"/>
      <c r="AT76" s="75"/>
      <c r="AU76" s="76"/>
      <c r="AV76" s="76"/>
      <c r="AW76" s="76"/>
      <c r="AX76" s="76"/>
    </row>
    <row r="77" s="61" customFormat="1" ht="14.25" hidden="1" spans="1:50">
      <c r="A77" s="76"/>
      <c r="B77" s="74" t="s">
        <v>39</v>
      </c>
      <c r="C77" s="75"/>
      <c r="D77" s="75"/>
      <c r="E77" s="75"/>
      <c r="F77" s="75"/>
      <c r="G77" s="75"/>
      <c r="H77" s="75"/>
      <c r="I77" s="75"/>
      <c r="J77" s="75"/>
      <c r="K77" s="75"/>
      <c r="L77" s="76"/>
      <c r="M77" s="76"/>
      <c r="N77" s="76"/>
      <c r="O77" s="76"/>
      <c r="P77" s="84"/>
      <c r="Q77" s="75"/>
      <c r="R77" s="75"/>
      <c r="S77" s="75"/>
      <c r="T77" s="75"/>
      <c r="U77" s="76"/>
      <c r="V77" s="76"/>
      <c r="W77" s="76"/>
      <c r="X77" s="76"/>
      <c r="Y77" s="86"/>
      <c r="Z77" s="76"/>
      <c r="AA77" s="76"/>
      <c r="AB77" s="76"/>
      <c r="AC77" s="76"/>
      <c r="AD77" s="95" t="e">
        <f t="shared" si="154"/>
        <v>#DIV/0!</v>
      </c>
      <c r="AE77" s="75"/>
      <c r="AF77" s="75"/>
      <c r="AG77" s="76"/>
      <c r="AH77" s="76"/>
      <c r="AI77" s="76"/>
      <c r="AJ77" s="76"/>
      <c r="AK77" s="76"/>
      <c r="AL77" s="76"/>
      <c r="AM77" s="76"/>
      <c r="AN77" s="122"/>
      <c r="AO77" s="75"/>
      <c r="AP77" s="75"/>
      <c r="AQ77" s="75"/>
      <c r="AR77" s="75"/>
      <c r="AS77" s="75"/>
      <c r="AT77" s="75"/>
      <c r="AU77" s="76">
        <v>1</v>
      </c>
      <c r="AV77" s="76">
        <v>0.0826</v>
      </c>
      <c r="AW77" s="76">
        <v>0.0826</v>
      </c>
      <c r="AX77" s="76">
        <v>0</v>
      </c>
    </row>
    <row r="78" s="61" customFormat="1" ht="14.25" hidden="1" spans="1:50">
      <c r="A78" s="76"/>
      <c r="B78" s="74" t="s">
        <v>40</v>
      </c>
      <c r="C78" s="75"/>
      <c r="D78" s="75"/>
      <c r="E78" s="75"/>
      <c r="F78" s="75"/>
      <c r="G78" s="75"/>
      <c r="H78" s="75"/>
      <c r="I78" s="75"/>
      <c r="J78" s="75"/>
      <c r="K78" s="75"/>
      <c r="L78" s="76"/>
      <c r="M78" s="76"/>
      <c r="N78" s="76"/>
      <c r="O78" s="76"/>
      <c r="P78" s="84"/>
      <c r="Q78" s="75"/>
      <c r="R78" s="75"/>
      <c r="S78" s="75"/>
      <c r="T78" s="75"/>
      <c r="U78" s="76"/>
      <c r="V78" s="76"/>
      <c r="W78" s="76"/>
      <c r="X78" s="76"/>
      <c r="Y78" s="86"/>
      <c r="Z78" s="76">
        <v>3</v>
      </c>
      <c r="AA78" s="76">
        <v>2.2214</v>
      </c>
      <c r="AB78" s="76">
        <v>2.2227</v>
      </c>
      <c r="AC78" s="76">
        <v>0.0013</v>
      </c>
      <c r="AD78" s="95" t="e">
        <f t="shared" si="154"/>
        <v>#DIV/0!</v>
      </c>
      <c r="AE78" s="75"/>
      <c r="AF78" s="75"/>
      <c r="AG78" s="76"/>
      <c r="AH78" s="76"/>
      <c r="AI78" s="76"/>
      <c r="AJ78" s="76"/>
      <c r="AK78" s="76"/>
      <c r="AL78" s="76"/>
      <c r="AM78" s="76"/>
      <c r="AN78" s="122"/>
      <c r="AO78" s="75"/>
      <c r="AP78" s="75"/>
      <c r="AQ78" s="75"/>
      <c r="AR78" s="75"/>
      <c r="AS78" s="75"/>
      <c r="AT78" s="75"/>
      <c r="AU78" s="76"/>
      <c r="AV78" s="76"/>
      <c r="AW78" s="76"/>
      <c r="AX78" s="76"/>
    </row>
    <row r="79" s="61" customFormat="1" ht="14.25" hidden="1" spans="1:50">
      <c r="A79" s="76"/>
      <c r="B79" s="74" t="s">
        <v>41</v>
      </c>
      <c r="C79" s="75"/>
      <c r="D79" s="75"/>
      <c r="E79" s="75"/>
      <c r="F79" s="75"/>
      <c r="G79" s="75"/>
      <c r="H79" s="75"/>
      <c r="I79" s="75"/>
      <c r="J79" s="75"/>
      <c r="K79" s="75"/>
      <c r="L79" s="76">
        <v>1</v>
      </c>
      <c r="M79" s="76">
        <v>0.29</v>
      </c>
      <c r="N79" s="76">
        <v>0.29</v>
      </c>
      <c r="O79" s="76">
        <v>0</v>
      </c>
      <c r="P79" s="84"/>
      <c r="Q79" s="75"/>
      <c r="R79" s="75"/>
      <c r="S79" s="75"/>
      <c r="T79" s="75"/>
      <c r="U79" s="76"/>
      <c r="V79" s="76"/>
      <c r="W79" s="76"/>
      <c r="X79" s="76"/>
      <c r="Y79" s="86"/>
      <c r="Z79" s="76">
        <v>9</v>
      </c>
      <c r="AA79" s="76">
        <v>0.5978</v>
      </c>
      <c r="AB79" s="76">
        <v>0.6034</v>
      </c>
      <c r="AC79" s="76">
        <v>0.0056</v>
      </c>
      <c r="AD79" s="95">
        <f t="shared" si="154"/>
        <v>-0.253333333333333</v>
      </c>
      <c r="AE79" s="75"/>
      <c r="AF79" s="75"/>
      <c r="AG79" s="76"/>
      <c r="AH79" s="76"/>
      <c r="AI79" s="76"/>
      <c r="AJ79" s="76"/>
      <c r="AK79" s="76"/>
      <c r="AL79" s="76"/>
      <c r="AM79" s="76"/>
      <c r="AN79" s="122"/>
      <c r="AO79" s="75"/>
      <c r="AP79" s="75"/>
      <c r="AQ79" s="75"/>
      <c r="AR79" s="75"/>
      <c r="AS79" s="75"/>
      <c r="AT79" s="75"/>
      <c r="AU79" s="76">
        <v>3</v>
      </c>
      <c r="AV79" s="76">
        <v>0.0026</v>
      </c>
      <c r="AW79" s="76">
        <v>0.0101</v>
      </c>
      <c r="AX79" s="76">
        <v>0.0075</v>
      </c>
    </row>
    <row r="80" s="61" customFormat="1" ht="14.25" hidden="1" spans="1:50">
      <c r="A80" s="76"/>
      <c r="B80" s="74" t="s">
        <v>42</v>
      </c>
      <c r="C80" s="75"/>
      <c r="D80" s="75"/>
      <c r="E80" s="75"/>
      <c r="F80" s="75"/>
      <c r="G80" s="75"/>
      <c r="H80" s="75"/>
      <c r="I80" s="75"/>
      <c r="J80" s="75"/>
      <c r="K80" s="75"/>
      <c r="L80" s="76"/>
      <c r="M80" s="76"/>
      <c r="N80" s="76"/>
      <c r="O80" s="76"/>
      <c r="P80" s="84"/>
      <c r="Q80" s="75"/>
      <c r="R80" s="75"/>
      <c r="S80" s="75"/>
      <c r="T80" s="75"/>
      <c r="U80" s="76"/>
      <c r="V80" s="76"/>
      <c r="W80" s="76"/>
      <c r="X80" s="76"/>
      <c r="Y80" s="86"/>
      <c r="Z80" s="76">
        <v>2</v>
      </c>
      <c r="AA80" s="76">
        <v>0.0063</v>
      </c>
      <c r="AB80" s="76">
        <v>0.0124</v>
      </c>
      <c r="AC80" s="76">
        <v>0.0061</v>
      </c>
      <c r="AD80" s="95" t="e">
        <f t="shared" si="154"/>
        <v>#DIV/0!</v>
      </c>
      <c r="AE80" s="75"/>
      <c r="AF80" s="75"/>
      <c r="AG80" s="76"/>
      <c r="AH80" s="76"/>
      <c r="AI80" s="76"/>
      <c r="AJ80" s="76"/>
      <c r="AK80" s="76"/>
      <c r="AL80" s="76"/>
      <c r="AM80" s="76"/>
      <c r="AN80" s="122"/>
      <c r="AO80" s="75"/>
      <c r="AP80" s="75"/>
      <c r="AQ80" s="75"/>
      <c r="AR80" s="75"/>
      <c r="AS80" s="75"/>
      <c r="AT80" s="75"/>
      <c r="AU80" s="76">
        <v>2</v>
      </c>
      <c r="AV80" s="76">
        <v>0.002</v>
      </c>
      <c r="AW80" s="76">
        <v>0.002</v>
      </c>
      <c r="AX80" s="76">
        <v>0</v>
      </c>
    </row>
    <row r="81" s="61" customFormat="1" ht="14.25" hidden="1" spans="1:50">
      <c r="A81" s="117" t="s">
        <v>24</v>
      </c>
      <c r="B81" s="78" t="s">
        <v>28</v>
      </c>
      <c r="C81" s="76"/>
      <c r="D81" s="76"/>
      <c r="E81" s="76"/>
      <c r="F81" s="76"/>
      <c r="G81" s="76"/>
      <c r="H81" s="79"/>
      <c r="I81" s="79"/>
      <c r="J81" s="79"/>
      <c r="K81" s="118">
        <v>0</v>
      </c>
      <c r="L81" s="79"/>
      <c r="M81" s="79"/>
      <c r="N81" s="79"/>
      <c r="O81" s="79"/>
      <c r="P81" s="84"/>
      <c r="Q81" s="78"/>
      <c r="R81" s="78"/>
      <c r="S81" s="78"/>
      <c r="T81" s="78"/>
      <c r="U81" s="78"/>
      <c r="V81" s="79"/>
      <c r="W81" s="79"/>
      <c r="X81" s="119"/>
      <c r="Y81" s="82" t="e">
        <f t="shared" ref="Y81:Y94" si="155">(X81-AT81)/AT81</f>
        <v>#DIV/0!</v>
      </c>
      <c r="Z81" s="76"/>
      <c r="AA81" s="78"/>
      <c r="AB81" s="78"/>
      <c r="AC81" s="78"/>
      <c r="AD81" s="78"/>
      <c r="AE81" s="76"/>
      <c r="AF81" s="76"/>
      <c r="AG81" s="79"/>
      <c r="AH81" s="80"/>
      <c r="AI81" s="80"/>
      <c r="AJ81" s="80"/>
      <c r="AK81" s="76"/>
      <c r="AL81" s="76"/>
      <c r="AM81" s="76"/>
      <c r="AN81" s="76"/>
      <c r="AO81" s="76"/>
      <c r="AP81" s="76"/>
      <c r="AQ81" s="79"/>
      <c r="AR81" s="80"/>
      <c r="AS81" s="80"/>
      <c r="AT81" s="80"/>
      <c r="AU81" s="79"/>
      <c r="AV81" s="79"/>
      <c r="AW81" s="79"/>
      <c r="AX81" s="79"/>
    </row>
    <row r="82" s="61" customFormat="1" ht="14.25" hidden="1" spans="1:50">
      <c r="A82" s="76"/>
      <c r="B82" s="78" t="s">
        <v>29</v>
      </c>
      <c r="C82" s="76"/>
      <c r="D82" s="76"/>
      <c r="E82" s="76"/>
      <c r="F82" s="76"/>
      <c r="G82" s="76"/>
      <c r="H82" s="79"/>
      <c r="I82" s="79"/>
      <c r="J82" s="79"/>
      <c r="K82" s="118">
        <v>0</v>
      </c>
      <c r="L82" s="79"/>
      <c r="M82" s="79"/>
      <c r="N82" s="79"/>
      <c r="O82" s="79"/>
      <c r="P82" s="84"/>
      <c r="Q82" s="78"/>
      <c r="R82" s="78"/>
      <c r="S82" s="78"/>
      <c r="T82" s="78"/>
      <c r="U82" s="78"/>
      <c r="V82" s="79"/>
      <c r="W82" s="79"/>
      <c r="X82" s="119"/>
      <c r="Y82" s="82" t="e">
        <f t="shared" si="155"/>
        <v>#DIV/0!</v>
      </c>
      <c r="Z82" s="76"/>
      <c r="AA82" s="78"/>
      <c r="AB82" s="78"/>
      <c r="AC82" s="78"/>
      <c r="AD82" s="78"/>
      <c r="AE82" s="76"/>
      <c r="AF82" s="76"/>
      <c r="AG82" s="79"/>
      <c r="AH82" s="80"/>
      <c r="AI82" s="80"/>
      <c r="AJ82" s="80"/>
      <c r="AK82" s="76"/>
      <c r="AL82" s="76"/>
      <c r="AM82" s="76"/>
      <c r="AN82" s="76"/>
      <c r="AO82" s="76"/>
      <c r="AP82" s="76"/>
      <c r="AQ82" s="79"/>
      <c r="AR82" s="80"/>
      <c r="AS82" s="80"/>
      <c r="AT82" s="80"/>
      <c r="AU82" s="79"/>
      <c r="AV82" s="79"/>
      <c r="AW82" s="79"/>
      <c r="AX82" s="79"/>
    </row>
    <row r="83" s="61" customFormat="1" ht="14.25" hidden="1" spans="1:50">
      <c r="A83" s="76"/>
      <c r="B83" s="74" t="s">
        <v>30</v>
      </c>
      <c r="C83" s="76"/>
      <c r="D83" s="76"/>
      <c r="E83" s="76"/>
      <c r="F83" s="76"/>
      <c r="G83" s="76"/>
      <c r="H83" s="78"/>
      <c r="I83" s="78"/>
      <c r="J83" s="78"/>
      <c r="K83" s="118">
        <v>0</v>
      </c>
      <c r="L83" s="79"/>
      <c r="M83" s="79"/>
      <c r="N83" s="79"/>
      <c r="O83" s="79"/>
      <c r="P83" s="84"/>
      <c r="Q83" s="78"/>
      <c r="R83" s="78"/>
      <c r="S83" s="78"/>
      <c r="T83" s="78"/>
      <c r="U83" s="78"/>
      <c r="V83" s="78"/>
      <c r="W83" s="78"/>
      <c r="X83" s="81"/>
      <c r="Y83" s="82" t="e">
        <f t="shared" si="155"/>
        <v>#DIV/0!</v>
      </c>
      <c r="Z83" s="76"/>
      <c r="AA83" s="78"/>
      <c r="AB83" s="78"/>
      <c r="AC83" s="78"/>
      <c r="AD83" s="78"/>
      <c r="AE83" s="76"/>
      <c r="AF83" s="76"/>
      <c r="AG83" s="79"/>
      <c r="AH83" s="80"/>
      <c r="AI83" s="80"/>
      <c r="AJ83" s="80"/>
      <c r="AK83" s="75"/>
      <c r="AL83" s="75"/>
      <c r="AM83" s="75"/>
      <c r="AN83" s="75"/>
      <c r="AO83" s="75"/>
      <c r="AP83" s="75"/>
      <c r="AQ83" s="79"/>
      <c r="AR83" s="80"/>
      <c r="AS83" s="80"/>
      <c r="AT83" s="80"/>
      <c r="AU83" s="79"/>
      <c r="AV83" s="79"/>
      <c r="AW83" s="79"/>
      <c r="AX83" s="79"/>
    </row>
    <row r="84" s="61" customFormat="1" ht="14.25" hidden="1" spans="1:50">
      <c r="A84" s="76"/>
      <c r="B84" s="78" t="s">
        <v>31</v>
      </c>
      <c r="C84" s="76"/>
      <c r="D84" s="76"/>
      <c r="E84" s="76"/>
      <c r="F84" s="76"/>
      <c r="G84" s="76"/>
      <c r="H84" s="78"/>
      <c r="I84" s="78"/>
      <c r="J84" s="78"/>
      <c r="K84" s="118">
        <v>0</v>
      </c>
      <c r="L84" s="79"/>
      <c r="M84" s="79"/>
      <c r="N84" s="79"/>
      <c r="O84" s="79"/>
      <c r="P84" s="84"/>
      <c r="Q84" s="78"/>
      <c r="R84" s="78"/>
      <c r="S84" s="78"/>
      <c r="T84" s="78"/>
      <c r="U84" s="78"/>
      <c r="V84" s="78"/>
      <c r="W84" s="78"/>
      <c r="X84" s="81"/>
      <c r="Y84" s="82" t="e">
        <f t="shared" si="155"/>
        <v>#DIV/0!</v>
      </c>
      <c r="Z84" s="76"/>
      <c r="AA84" s="78"/>
      <c r="AB84" s="78"/>
      <c r="AC84" s="78"/>
      <c r="AD84" s="78"/>
      <c r="AE84" s="76"/>
      <c r="AF84" s="76"/>
      <c r="AG84" s="79"/>
      <c r="AH84" s="80"/>
      <c r="AI84" s="80"/>
      <c r="AJ84" s="80"/>
      <c r="AK84" s="75"/>
      <c r="AL84" s="75"/>
      <c r="AM84" s="75"/>
      <c r="AN84" s="75"/>
      <c r="AO84" s="75"/>
      <c r="AP84" s="75"/>
      <c r="AQ84" s="79"/>
      <c r="AR84" s="80"/>
      <c r="AS84" s="80"/>
      <c r="AT84" s="80"/>
      <c r="AU84" s="79"/>
      <c r="AV84" s="79"/>
      <c r="AW84" s="79"/>
      <c r="AX84" s="79"/>
    </row>
    <row r="85" s="61" customFormat="1" ht="14.25" hidden="1" spans="1:50">
      <c r="A85" s="76"/>
      <c r="B85" s="78" t="s">
        <v>32</v>
      </c>
      <c r="C85" s="76"/>
      <c r="D85" s="76"/>
      <c r="E85" s="76"/>
      <c r="F85" s="76"/>
      <c r="G85" s="76"/>
      <c r="H85" s="78"/>
      <c r="I85" s="78"/>
      <c r="J85" s="78"/>
      <c r="K85" s="118">
        <v>0</v>
      </c>
      <c r="L85" s="79"/>
      <c r="M85" s="79"/>
      <c r="N85" s="79"/>
      <c r="O85" s="79"/>
      <c r="P85" s="84"/>
      <c r="Q85" s="78"/>
      <c r="R85" s="78"/>
      <c r="S85" s="78"/>
      <c r="T85" s="78"/>
      <c r="U85" s="78"/>
      <c r="V85" s="78"/>
      <c r="W85" s="78"/>
      <c r="X85" s="81"/>
      <c r="Y85" s="82" t="e">
        <f t="shared" si="155"/>
        <v>#DIV/0!</v>
      </c>
      <c r="Z85" s="76"/>
      <c r="AA85" s="78"/>
      <c r="AB85" s="78"/>
      <c r="AC85" s="78"/>
      <c r="AD85" s="78"/>
      <c r="AE85" s="76"/>
      <c r="AF85" s="76"/>
      <c r="AG85" s="79"/>
      <c r="AH85" s="80"/>
      <c r="AI85" s="80"/>
      <c r="AJ85" s="80"/>
      <c r="AK85" s="76"/>
      <c r="AL85" s="76"/>
      <c r="AM85" s="76"/>
      <c r="AN85" s="76"/>
      <c r="AO85" s="76"/>
      <c r="AP85" s="76"/>
      <c r="AQ85" s="79"/>
      <c r="AR85" s="80"/>
      <c r="AS85" s="80"/>
      <c r="AT85" s="80"/>
      <c r="AU85" s="79"/>
      <c r="AV85" s="79"/>
      <c r="AW85" s="79"/>
      <c r="AX85" s="79"/>
    </row>
    <row r="86" s="61" customFormat="1" ht="14.25" hidden="1" spans="1:50">
      <c r="A86" s="76"/>
      <c r="B86" s="78" t="s">
        <v>33</v>
      </c>
      <c r="C86" s="76"/>
      <c r="D86" s="76"/>
      <c r="E86" s="76"/>
      <c r="F86" s="76"/>
      <c r="G86" s="76"/>
      <c r="H86" s="79"/>
      <c r="I86" s="79"/>
      <c r="J86" s="79"/>
      <c r="K86" s="118">
        <v>0</v>
      </c>
      <c r="L86" s="79"/>
      <c r="M86" s="79"/>
      <c r="N86" s="79"/>
      <c r="O86" s="79"/>
      <c r="P86" s="84"/>
      <c r="Q86" s="78"/>
      <c r="R86" s="78"/>
      <c r="S86" s="78"/>
      <c r="T86" s="78"/>
      <c r="U86" s="78"/>
      <c r="V86" s="79"/>
      <c r="W86" s="79"/>
      <c r="X86" s="119"/>
      <c r="Y86" s="82" t="e">
        <f t="shared" si="155"/>
        <v>#DIV/0!</v>
      </c>
      <c r="Z86" s="76"/>
      <c r="AA86" s="78"/>
      <c r="AB86" s="78"/>
      <c r="AC86" s="78"/>
      <c r="AD86" s="78"/>
      <c r="AE86" s="76"/>
      <c r="AF86" s="76"/>
      <c r="AG86" s="79"/>
      <c r="AH86" s="80"/>
      <c r="AI86" s="80"/>
      <c r="AJ86" s="80"/>
      <c r="AK86" s="76"/>
      <c r="AL86" s="76"/>
      <c r="AM86" s="76"/>
      <c r="AN86" s="76"/>
      <c r="AO86" s="76"/>
      <c r="AP86" s="76"/>
      <c r="AQ86" s="79"/>
      <c r="AR86" s="80"/>
      <c r="AS86" s="80"/>
      <c r="AT86" s="80"/>
      <c r="AU86" s="79"/>
      <c r="AV86" s="79"/>
      <c r="AW86" s="79"/>
      <c r="AX86" s="79"/>
    </row>
    <row r="87" s="61" customFormat="1" ht="14.25" hidden="1" spans="1:50">
      <c r="A87" s="76"/>
      <c r="B87" s="78" t="s">
        <v>34</v>
      </c>
      <c r="C87" s="76"/>
      <c r="D87" s="76"/>
      <c r="E87" s="76"/>
      <c r="F87" s="76"/>
      <c r="G87" s="76"/>
      <c r="H87" s="78"/>
      <c r="I87" s="78"/>
      <c r="J87" s="78"/>
      <c r="K87" s="118">
        <v>0</v>
      </c>
      <c r="L87" s="79"/>
      <c r="M87" s="79"/>
      <c r="N87" s="79"/>
      <c r="O87" s="79"/>
      <c r="P87" s="84"/>
      <c r="Q87" s="78"/>
      <c r="R87" s="78"/>
      <c r="S87" s="78"/>
      <c r="T87" s="78"/>
      <c r="U87" s="78"/>
      <c r="V87" s="78"/>
      <c r="W87" s="78"/>
      <c r="X87" s="81"/>
      <c r="Y87" s="82" t="e">
        <f t="shared" si="155"/>
        <v>#DIV/0!</v>
      </c>
      <c r="Z87" s="76"/>
      <c r="AA87" s="78"/>
      <c r="AB87" s="78"/>
      <c r="AC87" s="78"/>
      <c r="AD87" s="78"/>
      <c r="AE87" s="76"/>
      <c r="AF87" s="76"/>
      <c r="AG87" s="79"/>
      <c r="AH87" s="80"/>
      <c r="AI87" s="80"/>
      <c r="AJ87" s="80"/>
      <c r="AK87" s="76"/>
      <c r="AL87" s="76"/>
      <c r="AM87" s="76"/>
      <c r="AN87" s="76"/>
      <c r="AO87" s="76"/>
      <c r="AP87" s="76"/>
      <c r="AQ87" s="79"/>
      <c r="AR87" s="80"/>
      <c r="AS87" s="80"/>
      <c r="AT87" s="80"/>
      <c r="AU87" s="79"/>
      <c r="AV87" s="79"/>
      <c r="AW87" s="79"/>
      <c r="AX87" s="79"/>
    </row>
    <row r="88" s="61" customFormat="1" ht="14.25" hidden="1" spans="1:50">
      <c r="A88" s="76"/>
      <c r="B88" s="78" t="s">
        <v>35</v>
      </c>
      <c r="C88" s="76"/>
      <c r="D88" s="76"/>
      <c r="E88" s="76"/>
      <c r="F88" s="76"/>
      <c r="G88" s="76"/>
      <c r="H88" s="78"/>
      <c r="I88" s="78"/>
      <c r="J88" s="78"/>
      <c r="K88" s="118">
        <v>0</v>
      </c>
      <c r="L88" s="79"/>
      <c r="M88" s="79"/>
      <c r="N88" s="79"/>
      <c r="O88" s="79"/>
      <c r="P88" s="84"/>
      <c r="Q88" s="78"/>
      <c r="R88" s="78"/>
      <c r="S88" s="78"/>
      <c r="T88" s="78"/>
      <c r="U88" s="78"/>
      <c r="V88" s="78"/>
      <c r="W88" s="78"/>
      <c r="X88" s="81"/>
      <c r="Y88" s="82" t="e">
        <f t="shared" si="155"/>
        <v>#DIV/0!</v>
      </c>
      <c r="Z88" s="76"/>
      <c r="AA88" s="78"/>
      <c r="AB88" s="78"/>
      <c r="AC88" s="78"/>
      <c r="AD88" s="78"/>
      <c r="AE88" s="76"/>
      <c r="AF88" s="76"/>
      <c r="AG88" s="79"/>
      <c r="AH88" s="80"/>
      <c r="AI88" s="80"/>
      <c r="AJ88" s="80"/>
      <c r="AK88" s="76"/>
      <c r="AL88" s="76"/>
      <c r="AM88" s="76"/>
      <c r="AN88" s="76"/>
      <c r="AO88" s="76"/>
      <c r="AP88" s="76"/>
      <c r="AQ88" s="79"/>
      <c r="AR88" s="80"/>
      <c r="AS88" s="80"/>
      <c r="AT88" s="80"/>
      <c r="AU88" s="79"/>
      <c r="AV88" s="79"/>
      <c r="AW88" s="79"/>
      <c r="AX88" s="79"/>
    </row>
    <row r="89" s="61" customFormat="1" ht="14.25" hidden="1" spans="1:50">
      <c r="A89" s="76"/>
      <c r="B89" s="78" t="s">
        <v>36</v>
      </c>
      <c r="C89" s="76"/>
      <c r="D89" s="76"/>
      <c r="E89" s="76"/>
      <c r="F89" s="76"/>
      <c r="G89" s="76"/>
      <c r="H89" s="78"/>
      <c r="I89" s="78"/>
      <c r="J89" s="78"/>
      <c r="K89" s="118">
        <v>0</v>
      </c>
      <c r="L89" s="79"/>
      <c r="M89" s="79"/>
      <c r="N89" s="79"/>
      <c r="O89" s="79"/>
      <c r="P89" s="84"/>
      <c r="Q89" s="78"/>
      <c r="R89" s="78"/>
      <c r="S89" s="78"/>
      <c r="T89" s="78"/>
      <c r="U89" s="78"/>
      <c r="V89" s="78"/>
      <c r="W89" s="78"/>
      <c r="X89" s="81"/>
      <c r="Y89" s="82" t="e">
        <f t="shared" si="155"/>
        <v>#DIV/0!</v>
      </c>
      <c r="Z89" s="76"/>
      <c r="AA89" s="78"/>
      <c r="AB89" s="78"/>
      <c r="AC89" s="78"/>
      <c r="AD89" s="78"/>
      <c r="AE89" s="76"/>
      <c r="AF89" s="76"/>
      <c r="AG89" s="79"/>
      <c r="AH89" s="80"/>
      <c r="AI89" s="80"/>
      <c r="AJ89" s="80"/>
      <c r="AK89" s="76"/>
      <c r="AL89" s="76"/>
      <c r="AM89" s="76"/>
      <c r="AN89" s="76"/>
      <c r="AO89" s="76"/>
      <c r="AP89" s="76"/>
      <c r="AQ89" s="79"/>
      <c r="AR89" s="80"/>
      <c r="AS89" s="80"/>
      <c r="AT89" s="80"/>
      <c r="AU89" s="79"/>
      <c r="AV89" s="79"/>
      <c r="AW89" s="79"/>
      <c r="AX89" s="79"/>
    </row>
    <row r="90" s="61" customFormat="1" ht="14.25" hidden="1" spans="1:50">
      <c r="A90" s="76"/>
      <c r="B90" s="78" t="s">
        <v>38</v>
      </c>
      <c r="C90" s="76"/>
      <c r="D90" s="76"/>
      <c r="E90" s="76"/>
      <c r="F90" s="76"/>
      <c r="G90" s="79"/>
      <c r="H90" s="79"/>
      <c r="I90" s="79"/>
      <c r="J90" s="79"/>
      <c r="K90" s="118">
        <v>0</v>
      </c>
      <c r="L90" s="79"/>
      <c r="M90" s="79"/>
      <c r="N90" s="79"/>
      <c r="O90" s="79"/>
      <c r="P90" s="84"/>
      <c r="Q90" s="78"/>
      <c r="R90" s="78"/>
      <c r="S90" s="78"/>
      <c r="T90" s="78"/>
      <c r="U90" s="79"/>
      <c r="V90" s="79"/>
      <c r="W90" s="79"/>
      <c r="X90" s="119"/>
      <c r="Y90" s="82" t="e">
        <f t="shared" si="155"/>
        <v>#DIV/0!</v>
      </c>
      <c r="Z90" s="76"/>
      <c r="AA90" s="78"/>
      <c r="AB90" s="78"/>
      <c r="AC90" s="78"/>
      <c r="AD90" s="78"/>
      <c r="AE90" s="76"/>
      <c r="AF90" s="76"/>
      <c r="AG90" s="79"/>
      <c r="AH90" s="80"/>
      <c r="AI90" s="80"/>
      <c r="AJ90" s="80"/>
      <c r="AK90" s="76"/>
      <c r="AL90" s="76"/>
      <c r="AM90" s="76"/>
      <c r="AN90" s="76"/>
      <c r="AO90" s="76"/>
      <c r="AP90" s="76"/>
      <c r="AQ90" s="79"/>
      <c r="AR90" s="80"/>
      <c r="AS90" s="80"/>
      <c r="AT90" s="80"/>
      <c r="AU90" s="79"/>
      <c r="AV90" s="79"/>
      <c r="AW90" s="79"/>
      <c r="AX90" s="79"/>
    </row>
    <row r="91" s="61" customFormat="1" ht="14.25" hidden="1" spans="1:50">
      <c r="A91" s="76"/>
      <c r="B91" s="78" t="s">
        <v>39</v>
      </c>
      <c r="C91" s="76"/>
      <c r="D91" s="76"/>
      <c r="E91" s="76"/>
      <c r="F91" s="76"/>
      <c r="G91" s="76"/>
      <c r="H91" s="78"/>
      <c r="I91" s="78"/>
      <c r="J91" s="78"/>
      <c r="K91" s="118">
        <v>0</v>
      </c>
      <c r="L91" s="79"/>
      <c r="M91" s="79"/>
      <c r="N91" s="79"/>
      <c r="O91" s="79"/>
      <c r="P91" s="84"/>
      <c r="Q91" s="78"/>
      <c r="R91" s="78"/>
      <c r="S91" s="78"/>
      <c r="T91" s="78"/>
      <c r="U91" s="78"/>
      <c r="V91" s="78"/>
      <c r="W91" s="78"/>
      <c r="X91" s="81"/>
      <c r="Y91" s="82" t="e">
        <f t="shared" si="155"/>
        <v>#DIV/0!</v>
      </c>
      <c r="Z91" s="76"/>
      <c r="AA91" s="78"/>
      <c r="AB91" s="78"/>
      <c r="AC91" s="78"/>
      <c r="AD91" s="78"/>
      <c r="AE91" s="76"/>
      <c r="AF91" s="76"/>
      <c r="AG91" s="79"/>
      <c r="AH91" s="80"/>
      <c r="AI91" s="80"/>
      <c r="AJ91" s="80"/>
      <c r="AK91" s="76"/>
      <c r="AL91" s="76"/>
      <c r="AM91" s="76"/>
      <c r="AN91" s="76"/>
      <c r="AO91" s="76"/>
      <c r="AP91" s="76"/>
      <c r="AQ91" s="79"/>
      <c r="AR91" s="80"/>
      <c r="AS91" s="80"/>
      <c r="AT91" s="80"/>
      <c r="AU91" s="79"/>
      <c r="AV91" s="79"/>
      <c r="AW91" s="79"/>
      <c r="AX91" s="79"/>
    </row>
    <row r="92" s="61" customFormat="1" ht="14.25" hidden="1" spans="1:50">
      <c r="A92" s="76"/>
      <c r="B92" s="78" t="s">
        <v>40</v>
      </c>
      <c r="C92" s="76"/>
      <c r="D92" s="76"/>
      <c r="E92" s="76"/>
      <c r="F92" s="76"/>
      <c r="G92" s="76"/>
      <c r="H92" s="78"/>
      <c r="I92" s="78"/>
      <c r="J92" s="78"/>
      <c r="K92" s="118">
        <v>0</v>
      </c>
      <c r="L92" s="79"/>
      <c r="M92" s="79"/>
      <c r="N92" s="79"/>
      <c r="O92" s="79"/>
      <c r="P92" s="84"/>
      <c r="Q92" s="78"/>
      <c r="R92" s="78"/>
      <c r="S92" s="78"/>
      <c r="T92" s="78"/>
      <c r="U92" s="78"/>
      <c r="V92" s="78"/>
      <c r="W92" s="78"/>
      <c r="X92" s="81"/>
      <c r="Y92" s="82" t="e">
        <f t="shared" si="155"/>
        <v>#DIV/0!</v>
      </c>
      <c r="Z92" s="76"/>
      <c r="AA92" s="78"/>
      <c r="AB92" s="78"/>
      <c r="AC92" s="78"/>
      <c r="AD92" s="78"/>
      <c r="AE92" s="76"/>
      <c r="AF92" s="76"/>
      <c r="AG92" s="79"/>
      <c r="AH92" s="80"/>
      <c r="AI92" s="80"/>
      <c r="AJ92" s="80"/>
      <c r="AK92" s="76"/>
      <c r="AL92" s="76"/>
      <c r="AM92" s="76"/>
      <c r="AN92" s="76"/>
      <c r="AO92" s="76"/>
      <c r="AP92" s="76"/>
      <c r="AQ92" s="79"/>
      <c r="AR92" s="80"/>
      <c r="AS92" s="80"/>
      <c r="AT92" s="80"/>
      <c r="AU92" s="79"/>
      <c r="AV92" s="79"/>
      <c r="AW92" s="79"/>
      <c r="AX92" s="79"/>
    </row>
    <row r="93" s="61" customFormat="1" ht="14.25" hidden="1" spans="1:50">
      <c r="A93" s="76"/>
      <c r="B93" s="78" t="s">
        <v>41</v>
      </c>
      <c r="C93" s="76"/>
      <c r="D93" s="76"/>
      <c r="E93" s="76"/>
      <c r="F93" s="76"/>
      <c r="G93" s="76"/>
      <c r="H93" s="78"/>
      <c r="I93" s="78"/>
      <c r="J93" s="78"/>
      <c r="K93" s="118">
        <v>0</v>
      </c>
      <c r="L93" s="79"/>
      <c r="M93" s="79"/>
      <c r="N93" s="79"/>
      <c r="O93" s="79"/>
      <c r="P93" s="84"/>
      <c r="Q93" s="78"/>
      <c r="R93" s="78"/>
      <c r="S93" s="78"/>
      <c r="T93" s="78"/>
      <c r="U93" s="78"/>
      <c r="V93" s="78"/>
      <c r="W93" s="78"/>
      <c r="X93" s="81"/>
      <c r="Y93" s="82" t="e">
        <f t="shared" si="155"/>
        <v>#DIV/0!</v>
      </c>
      <c r="Z93" s="76"/>
      <c r="AA93" s="78"/>
      <c r="AB93" s="78"/>
      <c r="AC93" s="78"/>
      <c r="AD93" s="78"/>
      <c r="AE93" s="76"/>
      <c r="AF93" s="76"/>
      <c r="AG93" s="79"/>
      <c r="AH93" s="80"/>
      <c r="AI93" s="80"/>
      <c r="AJ93" s="80"/>
      <c r="AK93" s="76"/>
      <c r="AL93" s="76"/>
      <c r="AM93" s="76"/>
      <c r="AN93" s="76"/>
      <c r="AO93" s="76"/>
      <c r="AP93" s="76"/>
      <c r="AQ93" s="79"/>
      <c r="AR93" s="80"/>
      <c r="AS93" s="80"/>
      <c r="AT93" s="80"/>
      <c r="AU93" s="79"/>
      <c r="AV93" s="79"/>
      <c r="AW93" s="79"/>
      <c r="AX93" s="79"/>
    </row>
    <row r="94" s="61" customFormat="1" ht="14.25" hidden="1" spans="1:50">
      <c r="A94" s="76"/>
      <c r="B94" s="78" t="s">
        <v>42</v>
      </c>
      <c r="C94" s="76"/>
      <c r="D94" s="76"/>
      <c r="E94" s="76"/>
      <c r="F94" s="76"/>
      <c r="G94" s="76"/>
      <c r="H94" s="79"/>
      <c r="I94" s="79"/>
      <c r="J94" s="79"/>
      <c r="K94" s="118">
        <v>0</v>
      </c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9"/>
      <c r="W94" s="79"/>
      <c r="X94" s="119"/>
      <c r="Y94" s="82" t="e">
        <f t="shared" si="155"/>
        <v>#DIV/0!</v>
      </c>
      <c r="Z94" s="76"/>
      <c r="AA94" s="78"/>
      <c r="AB94" s="78"/>
      <c r="AC94" s="78"/>
      <c r="AD94" s="78"/>
      <c r="AE94" s="76"/>
      <c r="AF94" s="76"/>
      <c r="AG94" s="79"/>
      <c r="AH94" s="80"/>
      <c r="AI94" s="80"/>
      <c r="AJ94" s="80"/>
      <c r="AK94" s="76"/>
      <c r="AL94" s="76"/>
      <c r="AM94" s="76"/>
      <c r="AN94" s="76"/>
      <c r="AO94" s="76"/>
      <c r="AP94" s="76"/>
      <c r="AQ94" s="79"/>
      <c r="AR94" s="80"/>
      <c r="AS94" s="80"/>
      <c r="AT94" s="80"/>
      <c r="AU94" s="76"/>
      <c r="AV94" s="76"/>
      <c r="AW94" s="76"/>
      <c r="AX94" s="76"/>
    </row>
    <row r="97" s="61" customFormat="1" spans="1:2">
      <c r="A97" s="59"/>
      <c r="B97" s="59" t="s">
        <v>43</v>
      </c>
    </row>
  </sheetData>
  <mergeCells count="21">
    <mergeCell ref="A1:AX1"/>
    <mergeCell ref="C2:F2"/>
    <mergeCell ref="G2:K2"/>
    <mergeCell ref="L2:P2"/>
    <mergeCell ref="Q2:T2"/>
    <mergeCell ref="U2:Y2"/>
    <mergeCell ref="Z2:AD2"/>
    <mergeCell ref="AE2:AF2"/>
    <mergeCell ref="AG2:AJ2"/>
    <mergeCell ref="AK2:AN2"/>
    <mergeCell ref="AO2:AP2"/>
    <mergeCell ref="AQ2:AT2"/>
    <mergeCell ref="AU2:AX2"/>
    <mergeCell ref="A2:A3"/>
    <mergeCell ref="A5:A9"/>
    <mergeCell ref="A11:A24"/>
    <mergeCell ref="A25:A38"/>
    <mergeCell ref="A39:A52"/>
    <mergeCell ref="A53:A66"/>
    <mergeCell ref="A67:A80"/>
    <mergeCell ref="A81:A9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V96"/>
  <sheetViews>
    <sheetView tabSelected="1" topLeftCell="B1" workbookViewId="0">
      <selection activeCell="J9" sqref="J9"/>
    </sheetView>
  </sheetViews>
  <sheetFormatPr defaultColWidth="8.9" defaultRowHeight="13.5"/>
  <cols>
    <col min="1" max="1" width="8.9" style="1" hidden="1" customWidth="1"/>
    <col min="2" max="2" width="15.3333333333333" style="1" customWidth="1"/>
    <col min="3" max="3" width="8.9" style="1" customWidth="1"/>
    <col min="4" max="4" width="15.175" style="1" customWidth="1"/>
    <col min="5" max="5" width="9.35833333333333" style="1" customWidth="1"/>
    <col min="6" max="6" width="15.175" style="1" customWidth="1"/>
    <col min="7" max="7" width="9" style="1" customWidth="1"/>
    <col min="8" max="9" width="10.175" style="1" customWidth="1"/>
    <col min="10" max="10" width="9" style="1" customWidth="1"/>
    <col min="11" max="11" width="12.175" style="1" customWidth="1"/>
    <col min="12" max="12" width="9" style="1" customWidth="1"/>
    <col min="13" max="13" width="11.9166666666667" style="1" customWidth="1"/>
    <col min="14" max="14" width="11.9916666666667" style="1" customWidth="1"/>
    <col min="15" max="15" width="10.5416666666667" style="1" customWidth="1"/>
    <col min="16" max="16" width="11.625" style="1" customWidth="1"/>
    <col min="17" max="17" width="8.9" style="1" customWidth="1"/>
    <col min="18" max="18" width="15.175" style="1" customWidth="1"/>
    <col min="19" max="19" width="10.4583333333333" style="1" customWidth="1"/>
    <col min="20" max="20" width="14" style="1" customWidth="1"/>
    <col min="21" max="21" width="9" style="1" customWidth="1"/>
    <col min="22" max="22" width="11" style="1" customWidth="1"/>
    <col min="23" max="23" width="10.175" style="1" customWidth="1"/>
    <col min="24" max="24" width="9" style="1" customWidth="1"/>
    <col min="25" max="25" width="10.175" style="1" customWidth="1"/>
    <col min="26" max="26" width="9" style="1" customWidth="1"/>
    <col min="27" max="27" width="13.1416666666667" style="1" customWidth="1"/>
    <col min="28" max="28" width="14.0833333333333" style="1" customWidth="1"/>
    <col min="29" max="29" width="9.63333333333333" style="1" customWidth="1"/>
    <col min="30" max="30" width="17" style="1" customWidth="1"/>
    <col min="31" max="31" width="8.9" style="1" customWidth="1"/>
    <col min="32" max="32" width="11.8166666666667" style="1" customWidth="1"/>
    <col min="33" max="33" width="11.8916666666667" style="1" customWidth="1"/>
    <col min="34" max="34" width="9.35833333333333" style="1" customWidth="1"/>
    <col min="35" max="35" width="10.6666666666667" style="1" customWidth="1"/>
    <col min="36" max="36" width="10.4583333333333" style="1" customWidth="1"/>
    <col min="37" max="37" width="8.9" style="1" customWidth="1"/>
    <col min="38" max="38" width="12.15" style="1" customWidth="1"/>
    <col min="39" max="39" width="12.0166666666667" style="1" customWidth="1"/>
    <col min="40" max="40" width="9.45" style="1" customWidth="1"/>
    <col min="41" max="41" width="8.9" style="1" customWidth="1"/>
    <col min="42" max="42" width="13.65" style="1" customWidth="1"/>
    <col min="43" max="43" width="11.8916666666667" style="1" customWidth="1"/>
    <col min="44" max="45" width="10.6333333333333" style="1" customWidth="1"/>
    <col min="46" max="46" width="11.1" style="1" customWidth="1"/>
    <col min="47" max="47" width="13.0083333333333" style="1" customWidth="1"/>
    <col min="48" max="48" width="12.775" style="1" customWidth="1"/>
    <col min="49" max="49" width="12.225" style="1" customWidth="1"/>
    <col min="50" max="50" width="11.6" style="1" customWidth="1"/>
    <col min="51" max="16384" width="8.9" style="1"/>
  </cols>
  <sheetData>
    <row r="1" s="1" customFormat="1" ht="20.4" customHeight="1" spans="1:50">
      <c r="A1" s="3" t="s">
        <v>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="2" customFormat="1" ht="14.25" spans="1:74">
      <c r="A2" s="4"/>
      <c r="B2" s="5"/>
      <c r="C2" s="6" t="s">
        <v>1</v>
      </c>
      <c r="D2" s="6"/>
      <c r="E2" s="6"/>
      <c r="F2" s="6"/>
      <c r="G2" s="6" t="s">
        <v>2</v>
      </c>
      <c r="H2" s="6"/>
      <c r="I2" s="6"/>
      <c r="J2" s="6"/>
      <c r="K2" s="6"/>
      <c r="L2" s="6" t="s">
        <v>3</v>
      </c>
      <c r="M2" s="6"/>
      <c r="N2" s="6"/>
      <c r="O2" s="6"/>
      <c r="P2" s="6"/>
      <c r="Q2" s="36" t="s">
        <v>1</v>
      </c>
      <c r="R2" s="36"/>
      <c r="S2" s="36"/>
      <c r="T2" s="36"/>
      <c r="U2" s="36" t="s">
        <v>2</v>
      </c>
      <c r="V2" s="36"/>
      <c r="W2" s="36"/>
      <c r="X2" s="36"/>
      <c r="Y2" s="36"/>
      <c r="Z2" s="36" t="s">
        <v>3</v>
      </c>
      <c r="AA2" s="36"/>
      <c r="AB2" s="36"/>
      <c r="AC2" s="36"/>
      <c r="AD2" s="36"/>
      <c r="AE2" s="36" t="s">
        <v>4</v>
      </c>
      <c r="AF2" s="36"/>
      <c r="AG2" s="36" t="s">
        <v>2</v>
      </c>
      <c r="AH2" s="36"/>
      <c r="AI2" s="36"/>
      <c r="AJ2" s="36"/>
      <c r="AK2" s="36" t="s">
        <v>3</v>
      </c>
      <c r="AL2" s="36"/>
      <c r="AM2" s="36"/>
      <c r="AN2" s="36"/>
      <c r="AO2" s="36" t="s">
        <v>4</v>
      </c>
      <c r="AP2" s="36"/>
      <c r="AQ2" s="36" t="s">
        <v>2</v>
      </c>
      <c r="AR2" s="36"/>
      <c r="AS2" s="36"/>
      <c r="AT2" s="36"/>
      <c r="AU2" s="36" t="s">
        <v>3</v>
      </c>
      <c r="AV2" s="36"/>
      <c r="AW2" s="36"/>
      <c r="AX2" s="36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="1" customFormat="1" ht="28.5" spans="1:50">
      <c r="A3" s="7"/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6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6</v>
      </c>
      <c r="M3" s="8" t="s">
        <v>14</v>
      </c>
      <c r="N3" s="8" t="s">
        <v>15</v>
      </c>
      <c r="O3" s="8" t="s">
        <v>16</v>
      </c>
      <c r="P3" s="8" t="s">
        <v>17</v>
      </c>
      <c r="Q3" s="37" t="s">
        <v>6</v>
      </c>
      <c r="R3" s="37" t="s">
        <v>7</v>
      </c>
      <c r="S3" s="37" t="s">
        <v>8</v>
      </c>
      <c r="T3" s="37" t="s">
        <v>9</v>
      </c>
      <c r="U3" s="37" t="s">
        <v>6</v>
      </c>
      <c r="V3" s="37" t="s">
        <v>10</v>
      </c>
      <c r="W3" s="37" t="s">
        <v>11</v>
      </c>
      <c r="X3" s="37" t="s">
        <v>12</v>
      </c>
      <c r="Y3" s="37" t="s">
        <v>13</v>
      </c>
      <c r="Z3" s="37" t="s">
        <v>6</v>
      </c>
      <c r="AA3" s="37" t="s">
        <v>14</v>
      </c>
      <c r="AB3" s="37" t="s">
        <v>15</v>
      </c>
      <c r="AC3" s="37" t="s">
        <v>16</v>
      </c>
      <c r="AD3" s="37" t="s">
        <v>17</v>
      </c>
      <c r="AE3" s="37" t="s">
        <v>6</v>
      </c>
      <c r="AF3" s="37" t="s">
        <v>8</v>
      </c>
      <c r="AG3" s="37" t="s">
        <v>6</v>
      </c>
      <c r="AH3" s="37" t="s">
        <v>10</v>
      </c>
      <c r="AI3" s="37" t="s">
        <v>11</v>
      </c>
      <c r="AJ3" s="37" t="s">
        <v>12</v>
      </c>
      <c r="AK3" s="37" t="s">
        <v>6</v>
      </c>
      <c r="AL3" s="37" t="s">
        <v>14</v>
      </c>
      <c r="AM3" s="37" t="s">
        <v>15</v>
      </c>
      <c r="AN3" s="37" t="s">
        <v>16</v>
      </c>
      <c r="AO3" s="37" t="s">
        <v>6</v>
      </c>
      <c r="AP3" s="37" t="s">
        <v>8</v>
      </c>
      <c r="AQ3" s="37" t="s">
        <v>6</v>
      </c>
      <c r="AR3" s="37" t="s">
        <v>10</v>
      </c>
      <c r="AS3" s="37" t="s">
        <v>11</v>
      </c>
      <c r="AT3" s="37" t="s">
        <v>12</v>
      </c>
      <c r="AU3" s="37" t="s">
        <v>6</v>
      </c>
      <c r="AV3" s="37" t="s">
        <v>14</v>
      </c>
      <c r="AW3" s="37" t="s">
        <v>15</v>
      </c>
      <c r="AX3" s="37" t="s">
        <v>16</v>
      </c>
    </row>
    <row r="4" s="1" customFormat="1" ht="14.25" spans="2:50">
      <c r="B4" s="9" t="s">
        <v>18</v>
      </c>
      <c r="C4" s="9">
        <f t="shared" ref="C4:C24" si="0">G4+L4</f>
        <v>107</v>
      </c>
      <c r="D4" s="10">
        <f t="shared" ref="D4:D8" si="1">(C4-AE4)/AE4</f>
        <v>-0.213235294117647</v>
      </c>
      <c r="E4" s="11">
        <f t="shared" ref="E4:E24" si="2">I4+N4</f>
        <v>17.739272</v>
      </c>
      <c r="F4" s="10">
        <f t="shared" ref="F4:F8" si="3">(E4-AF4)/AF4</f>
        <v>-0.795740625776691</v>
      </c>
      <c r="G4" s="9">
        <f t="shared" ref="G4:J4" si="4">G5+G6+G9</f>
        <v>93</v>
      </c>
      <c r="H4" s="11">
        <f t="shared" si="4"/>
        <v>15.3159</v>
      </c>
      <c r="I4" s="11">
        <f t="shared" si="4"/>
        <v>14.9403</v>
      </c>
      <c r="J4" s="11">
        <f t="shared" si="4"/>
        <v>0.3756</v>
      </c>
      <c r="K4" s="31">
        <f t="shared" ref="K4:K6" si="5">(J4-AJ4)/AJ4</f>
        <v>-0.428658351080015</v>
      </c>
      <c r="L4" s="9">
        <f t="shared" ref="L4:O4" si="6">L7+L8</f>
        <v>14</v>
      </c>
      <c r="M4" s="11">
        <f t="shared" si="6"/>
        <v>2.784972</v>
      </c>
      <c r="N4" s="11">
        <f t="shared" si="6"/>
        <v>2.798972</v>
      </c>
      <c r="O4" s="9">
        <f t="shared" si="6"/>
        <v>0.014</v>
      </c>
      <c r="P4" s="31">
        <f t="shared" ref="P4:P8" si="7">(O4-AN4)/AN4</f>
        <v>-0.796511627906977</v>
      </c>
      <c r="Q4" s="28">
        <f t="shared" ref="Q4:Q24" si="8">U4+Z4</f>
        <v>1213</v>
      </c>
      <c r="R4" s="38">
        <f t="shared" ref="R4:R24" si="9">(Q4-AO4)/AO4</f>
        <v>0.035866780529462</v>
      </c>
      <c r="S4" s="35">
        <f t="shared" ref="S4:S24" si="10">W4+AB4</f>
        <v>440.004763</v>
      </c>
      <c r="T4" s="38">
        <f t="shared" ref="T4:T24" si="11">(S4-AP4)/AP4</f>
        <v>-0.178881840267113</v>
      </c>
      <c r="U4" s="28">
        <f t="shared" ref="U4:X4" si="12">U5+U6+U9</f>
        <v>975</v>
      </c>
      <c r="V4" s="28">
        <f t="shared" si="12"/>
        <v>308.1423</v>
      </c>
      <c r="W4" s="28">
        <f t="shared" si="12"/>
        <v>300.0534</v>
      </c>
      <c r="X4" s="28">
        <f t="shared" si="12"/>
        <v>8.08889999999997</v>
      </c>
      <c r="Y4" s="33">
        <f t="shared" ref="Y4:Y6" si="13">(X4-AT4)/AT4</f>
        <v>0.734215209141777</v>
      </c>
      <c r="Z4" s="28">
        <f t="shared" ref="Z4:AC4" si="14">Z7+Z8</f>
        <v>238</v>
      </c>
      <c r="AA4" s="35">
        <f t="shared" si="14"/>
        <v>123.1188626</v>
      </c>
      <c r="AB4" s="35">
        <f t="shared" si="14"/>
        <v>139.951363</v>
      </c>
      <c r="AC4" s="35">
        <f t="shared" si="14"/>
        <v>16.8325004</v>
      </c>
      <c r="AD4" s="38">
        <f t="shared" ref="AD4:AD8" si="15">(AC4-AX4)/AX4</f>
        <v>4.49776281150994</v>
      </c>
      <c r="AE4" s="28">
        <f t="shared" ref="AE4:AE24" si="16">AG4+AK4</f>
        <v>136</v>
      </c>
      <c r="AF4" s="35">
        <f t="shared" ref="AF4:AF24" si="17">AI4+AM4</f>
        <v>86.846795</v>
      </c>
      <c r="AG4" s="44">
        <f t="shared" ref="AG4:AJ4" si="18">AG5+AG6+AG9</f>
        <v>112</v>
      </c>
      <c r="AH4" s="35">
        <f t="shared" si="18"/>
        <v>78.7387</v>
      </c>
      <c r="AI4" s="35">
        <f t="shared" si="18"/>
        <v>78.0813</v>
      </c>
      <c r="AJ4" s="35">
        <f t="shared" si="18"/>
        <v>0.657400000000003</v>
      </c>
      <c r="AK4" s="44">
        <f t="shared" ref="AK4:AN4" si="19">AK7+AK8</f>
        <v>24</v>
      </c>
      <c r="AL4" s="35">
        <f t="shared" si="19"/>
        <v>8.696695</v>
      </c>
      <c r="AM4" s="35">
        <f t="shared" si="19"/>
        <v>8.765495</v>
      </c>
      <c r="AN4" s="35">
        <f t="shared" si="19"/>
        <v>0.0688000000000002</v>
      </c>
      <c r="AO4" s="28">
        <f t="shared" ref="AO4:AO24" si="20">AQ4+AU4</f>
        <v>1171</v>
      </c>
      <c r="AP4" s="35">
        <f t="shared" ref="AP4:AP24" si="21">AS4+AW4</f>
        <v>535.86047</v>
      </c>
      <c r="AQ4" s="44">
        <f t="shared" ref="AQ4:AT4" si="22">AQ5+AQ6+AQ9</f>
        <v>931</v>
      </c>
      <c r="AR4" s="35">
        <f t="shared" si="22"/>
        <v>432.1195</v>
      </c>
      <c r="AS4" s="35">
        <f t="shared" si="22"/>
        <v>427.4552</v>
      </c>
      <c r="AT4" s="35">
        <f t="shared" si="22"/>
        <v>4.66429999999999</v>
      </c>
      <c r="AU4" s="44">
        <f t="shared" ref="AU4:AX4" si="23">AU7+AU8</f>
        <v>240</v>
      </c>
      <c r="AV4" s="35">
        <f t="shared" si="23"/>
        <v>105.34357</v>
      </c>
      <c r="AW4" s="35">
        <f t="shared" si="23"/>
        <v>108.40527</v>
      </c>
      <c r="AX4" s="35">
        <f t="shared" si="23"/>
        <v>3.0617</v>
      </c>
    </row>
    <row r="5" s="1" customFormat="1" ht="14.25" spans="1:50">
      <c r="A5" s="12"/>
      <c r="B5" s="9" t="s">
        <v>19</v>
      </c>
      <c r="C5" s="9">
        <f t="shared" si="0"/>
        <v>58</v>
      </c>
      <c r="D5" s="10">
        <f t="shared" si="1"/>
        <v>-0.283950617283951</v>
      </c>
      <c r="E5" s="11">
        <f t="shared" si="2"/>
        <v>13.5594</v>
      </c>
      <c r="F5" s="10">
        <f t="shared" si="3"/>
        <v>-0.823623985077617</v>
      </c>
      <c r="G5" s="9">
        <v>58</v>
      </c>
      <c r="H5" s="11">
        <v>13.8857</v>
      </c>
      <c r="I5" s="11">
        <v>13.5594</v>
      </c>
      <c r="J5" s="11">
        <f>H5-I5</f>
        <v>0.3263</v>
      </c>
      <c r="K5" s="31">
        <f t="shared" si="5"/>
        <v>-0.48573680063042</v>
      </c>
      <c r="L5" s="20"/>
      <c r="M5" s="20"/>
      <c r="N5" s="20"/>
      <c r="O5" s="20"/>
      <c r="P5" s="20"/>
      <c r="Q5" s="28">
        <f t="shared" si="8"/>
        <v>573</v>
      </c>
      <c r="R5" s="38">
        <f t="shared" si="9"/>
        <v>0.0690298507462687</v>
      </c>
      <c r="S5" s="35">
        <f t="shared" si="10"/>
        <v>283.8007</v>
      </c>
      <c r="T5" s="38">
        <f t="shared" si="11"/>
        <v>-0.293513534235881</v>
      </c>
      <c r="U5" s="28">
        <v>573</v>
      </c>
      <c r="V5" s="28">
        <v>290.984</v>
      </c>
      <c r="W5" s="28">
        <v>283.8007</v>
      </c>
      <c r="X5" s="28">
        <f>V5-W5</f>
        <v>7.18329999999997</v>
      </c>
      <c r="Y5" s="33">
        <f t="shared" si="13"/>
        <v>0.848983268983267</v>
      </c>
      <c r="Z5" s="24"/>
      <c r="AA5" s="24"/>
      <c r="AB5" s="24"/>
      <c r="AC5" s="24"/>
      <c r="AD5" s="38"/>
      <c r="AE5" s="28">
        <f t="shared" si="16"/>
        <v>81</v>
      </c>
      <c r="AF5" s="35">
        <f t="shared" si="17"/>
        <v>76.8778</v>
      </c>
      <c r="AG5" s="44">
        <v>81</v>
      </c>
      <c r="AH5" s="35">
        <v>77.5123</v>
      </c>
      <c r="AI5" s="35">
        <v>76.8778</v>
      </c>
      <c r="AJ5" s="35">
        <f t="shared" ref="AJ5:AJ9" si="24">AH5-AI5</f>
        <v>0.634500000000003</v>
      </c>
      <c r="AK5" s="45"/>
      <c r="AL5" s="46"/>
      <c r="AM5" s="46"/>
      <c r="AN5" s="46"/>
      <c r="AO5" s="28">
        <f t="shared" si="20"/>
        <v>536</v>
      </c>
      <c r="AP5" s="35">
        <f t="shared" si="21"/>
        <v>401.7072</v>
      </c>
      <c r="AQ5" s="44">
        <v>536</v>
      </c>
      <c r="AR5" s="35">
        <v>405.5922</v>
      </c>
      <c r="AS5" s="35">
        <v>401.7072</v>
      </c>
      <c r="AT5" s="35">
        <f t="shared" ref="AT5:AT9" si="25">AR5-AS5</f>
        <v>3.88499999999999</v>
      </c>
      <c r="AU5" s="45"/>
      <c r="AV5" s="46"/>
      <c r="AW5" s="46"/>
      <c r="AX5" s="46"/>
    </row>
    <row r="6" s="1" customFormat="1" ht="14.25" spans="1:50">
      <c r="A6" s="13"/>
      <c r="B6" s="9" t="s">
        <v>20</v>
      </c>
      <c r="C6" s="9">
        <f t="shared" si="0"/>
        <v>35</v>
      </c>
      <c r="D6" s="10">
        <f t="shared" si="1"/>
        <v>0.129032258064516</v>
      </c>
      <c r="E6" s="11">
        <f t="shared" si="2"/>
        <v>1.3809</v>
      </c>
      <c r="F6" s="10">
        <f t="shared" si="3"/>
        <v>0.14740340673037</v>
      </c>
      <c r="G6" s="14">
        <v>35</v>
      </c>
      <c r="H6" s="15">
        <v>1.4302</v>
      </c>
      <c r="I6" s="15">
        <v>1.3809</v>
      </c>
      <c r="J6" s="11">
        <f>H6-I6</f>
        <v>0.0492999999999999</v>
      </c>
      <c r="K6" s="32">
        <f t="shared" si="5"/>
        <v>1.1528384279476</v>
      </c>
      <c r="L6" s="9"/>
      <c r="M6" s="9"/>
      <c r="N6" s="9"/>
      <c r="O6" s="9"/>
      <c r="P6" s="9"/>
      <c r="Q6" s="28">
        <f t="shared" si="8"/>
        <v>402</v>
      </c>
      <c r="R6" s="38">
        <f t="shared" si="9"/>
        <v>0.0177215189873418</v>
      </c>
      <c r="S6" s="35">
        <f t="shared" si="10"/>
        <v>16.2527</v>
      </c>
      <c r="T6" s="38">
        <f t="shared" si="11"/>
        <v>-0.368778157526798</v>
      </c>
      <c r="U6" s="39">
        <v>402</v>
      </c>
      <c r="V6" s="39">
        <v>17.1583</v>
      </c>
      <c r="W6" s="39">
        <v>16.2527</v>
      </c>
      <c r="X6" s="39">
        <f>V6-W6</f>
        <v>0.9056</v>
      </c>
      <c r="Y6" s="33">
        <f t="shared" si="13"/>
        <v>0.162068523033492</v>
      </c>
      <c r="Z6" s="28"/>
      <c r="AA6" s="28"/>
      <c r="AB6" s="28"/>
      <c r="AC6" s="28"/>
      <c r="AD6" s="38"/>
      <c r="AE6" s="28">
        <f t="shared" si="16"/>
        <v>31</v>
      </c>
      <c r="AF6" s="35">
        <f t="shared" si="17"/>
        <v>1.2035</v>
      </c>
      <c r="AG6" s="45">
        <v>31</v>
      </c>
      <c r="AH6" s="46">
        <v>1.2264</v>
      </c>
      <c r="AI6" s="46">
        <v>1.2035</v>
      </c>
      <c r="AJ6" s="46">
        <f t="shared" si="24"/>
        <v>0.0228999999999999</v>
      </c>
      <c r="AK6" s="47"/>
      <c r="AL6" s="48" t="s">
        <v>21</v>
      </c>
      <c r="AM6" s="48"/>
      <c r="AN6" s="48"/>
      <c r="AO6" s="28">
        <f t="shared" si="20"/>
        <v>395</v>
      </c>
      <c r="AP6" s="35">
        <f t="shared" si="21"/>
        <v>25.748</v>
      </c>
      <c r="AQ6" s="52">
        <v>395</v>
      </c>
      <c r="AR6" s="35">
        <v>26.5273</v>
      </c>
      <c r="AS6" s="35">
        <v>25.748</v>
      </c>
      <c r="AT6" s="53">
        <f t="shared" si="25"/>
        <v>0.779299999999999</v>
      </c>
      <c r="AU6" s="54"/>
      <c r="AV6" s="35"/>
      <c r="AW6" s="35"/>
      <c r="AX6" s="35"/>
    </row>
    <row r="7" s="1" customFormat="1" ht="28.5" spans="1:50">
      <c r="A7" s="13"/>
      <c r="B7" s="9" t="s">
        <v>22</v>
      </c>
      <c r="C7" s="9">
        <f t="shared" si="0"/>
        <v>7</v>
      </c>
      <c r="D7" s="10">
        <f t="shared" si="1"/>
        <v>-0.611111111111111</v>
      </c>
      <c r="E7" s="11">
        <f t="shared" si="2"/>
        <v>1.953572</v>
      </c>
      <c r="F7" s="10">
        <f t="shared" si="3"/>
        <v>-0.765946641155571</v>
      </c>
      <c r="G7" s="9"/>
      <c r="H7" s="11"/>
      <c r="I7" s="11"/>
      <c r="J7" s="11"/>
      <c r="K7" s="31"/>
      <c r="L7" s="9">
        <v>7</v>
      </c>
      <c r="M7" s="11">
        <v>1.939572</v>
      </c>
      <c r="N7" s="11">
        <v>1.953572</v>
      </c>
      <c r="O7" s="9">
        <f>N7-M7</f>
        <v>0.014</v>
      </c>
      <c r="P7" s="31">
        <f t="shared" si="7"/>
        <v>-0.783616692426585</v>
      </c>
      <c r="Q7" s="28">
        <f t="shared" si="8"/>
        <v>157</v>
      </c>
      <c r="R7" s="38">
        <f t="shared" si="9"/>
        <v>-0.169312169312169</v>
      </c>
      <c r="S7" s="35">
        <f t="shared" si="10"/>
        <v>122.690663</v>
      </c>
      <c r="T7" s="38">
        <f t="shared" si="11"/>
        <v>0.227466723065735</v>
      </c>
      <c r="U7" s="28"/>
      <c r="V7" s="28"/>
      <c r="W7" s="28"/>
      <c r="X7" s="28"/>
      <c r="Y7" s="33"/>
      <c r="Z7" s="28">
        <v>157</v>
      </c>
      <c r="AA7" s="35">
        <v>105.9179626</v>
      </c>
      <c r="AB7" s="35">
        <v>122.690663</v>
      </c>
      <c r="AC7" s="28">
        <f>AB7-AA7</f>
        <v>16.7727004</v>
      </c>
      <c r="AD7" s="38">
        <f t="shared" si="15"/>
        <v>4.62445940779987</v>
      </c>
      <c r="AE7" s="28">
        <f t="shared" si="16"/>
        <v>18</v>
      </c>
      <c r="AF7" s="35">
        <f t="shared" si="17"/>
        <v>8.346695</v>
      </c>
      <c r="AG7" s="49"/>
      <c r="AH7" s="50"/>
      <c r="AI7" s="50"/>
      <c r="AJ7" s="46"/>
      <c r="AK7" s="44">
        <v>18</v>
      </c>
      <c r="AL7" s="35">
        <v>8.281995</v>
      </c>
      <c r="AM7" s="35">
        <v>8.346695</v>
      </c>
      <c r="AN7" s="35">
        <f>AM7-AL7</f>
        <v>0.0647000000000002</v>
      </c>
      <c r="AO7" s="28">
        <f t="shared" si="20"/>
        <v>189</v>
      </c>
      <c r="AP7" s="35">
        <f t="shared" si="21"/>
        <v>99.95437</v>
      </c>
      <c r="AQ7" s="49"/>
      <c r="AR7" s="50"/>
      <c r="AS7" s="50"/>
      <c r="AT7" s="50"/>
      <c r="AU7" s="44">
        <v>189</v>
      </c>
      <c r="AV7" s="35">
        <v>96.97227</v>
      </c>
      <c r="AW7" s="35">
        <v>99.95437</v>
      </c>
      <c r="AX7" s="35">
        <f>AW7-AV7</f>
        <v>2.9821</v>
      </c>
    </row>
    <row r="8" s="1" customFormat="1" ht="14.25" spans="1:50">
      <c r="A8" s="13"/>
      <c r="B8" s="9" t="s">
        <v>23</v>
      </c>
      <c r="C8" s="9">
        <f t="shared" si="0"/>
        <v>7</v>
      </c>
      <c r="D8" s="10">
        <f t="shared" si="1"/>
        <v>0.166666666666667</v>
      </c>
      <c r="E8" s="11">
        <f t="shared" si="2"/>
        <v>0.8454</v>
      </c>
      <c r="F8" s="10">
        <f t="shared" si="3"/>
        <v>1.01862464183381</v>
      </c>
      <c r="G8" s="16"/>
      <c r="H8" s="17"/>
      <c r="I8" s="17"/>
      <c r="J8" s="17"/>
      <c r="K8" s="31"/>
      <c r="L8" s="9">
        <v>7</v>
      </c>
      <c r="M8" s="9">
        <v>0.8454</v>
      </c>
      <c r="N8" s="9">
        <v>0.8454</v>
      </c>
      <c r="O8" s="9">
        <f>N8-M8</f>
        <v>0</v>
      </c>
      <c r="P8" s="31">
        <f t="shared" si="7"/>
        <v>-1</v>
      </c>
      <c r="Q8" s="28">
        <f t="shared" si="8"/>
        <v>81</v>
      </c>
      <c r="R8" s="38">
        <f t="shared" si="9"/>
        <v>0.588235294117647</v>
      </c>
      <c r="S8" s="35">
        <f t="shared" si="10"/>
        <v>17.2607</v>
      </c>
      <c r="T8" s="38">
        <f t="shared" si="11"/>
        <v>1.04246884947165</v>
      </c>
      <c r="U8" s="28"/>
      <c r="V8" s="28"/>
      <c r="W8" s="28"/>
      <c r="X8" s="28"/>
      <c r="Y8" s="33"/>
      <c r="Z8" s="41">
        <v>81</v>
      </c>
      <c r="AA8" s="35">
        <v>17.2009</v>
      </c>
      <c r="AB8" s="35">
        <v>17.2607</v>
      </c>
      <c r="AC8" s="28">
        <f>AB8-AA8</f>
        <v>0.0597999999999992</v>
      </c>
      <c r="AD8" s="38">
        <f t="shared" si="15"/>
        <v>-0.248743718592984</v>
      </c>
      <c r="AE8" s="28">
        <f t="shared" si="16"/>
        <v>6</v>
      </c>
      <c r="AF8" s="35">
        <f t="shared" si="17"/>
        <v>0.4188</v>
      </c>
      <c r="AG8" s="44"/>
      <c r="AH8" s="35"/>
      <c r="AI8" s="35"/>
      <c r="AJ8" s="46"/>
      <c r="AK8" s="44">
        <v>6</v>
      </c>
      <c r="AL8" s="35">
        <v>0.4147</v>
      </c>
      <c r="AM8" s="35">
        <v>0.4188</v>
      </c>
      <c r="AN8" s="35">
        <f>AM8-AL8</f>
        <v>0.00409999999999999</v>
      </c>
      <c r="AO8" s="28">
        <f t="shared" si="20"/>
        <v>51</v>
      </c>
      <c r="AP8" s="35">
        <f t="shared" si="21"/>
        <v>8.4509</v>
      </c>
      <c r="AQ8" s="55"/>
      <c r="AR8" s="56"/>
      <c r="AS8" s="56"/>
      <c r="AT8" s="56"/>
      <c r="AU8" s="57">
        <v>51</v>
      </c>
      <c r="AV8" s="35">
        <v>8.3713</v>
      </c>
      <c r="AW8" s="35">
        <v>8.4509</v>
      </c>
      <c r="AX8" s="46">
        <f>AW8-AV8</f>
        <v>0.079600000000001</v>
      </c>
    </row>
    <row r="9" s="1" customFormat="1" ht="28.5" spans="1:50">
      <c r="A9" s="18"/>
      <c r="B9" s="9" t="s">
        <v>24</v>
      </c>
      <c r="C9" s="9">
        <f t="shared" si="0"/>
        <v>0</v>
      </c>
      <c r="D9" s="10" t="s">
        <v>25</v>
      </c>
      <c r="E9" s="11">
        <f t="shared" si="2"/>
        <v>0</v>
      </c>
      <c r="F9" s="10" t="s">
        <v>25</v>
      </c>
      <c r="G9" s="9">
        <v>0</v>
      </c>
      <c r="H9" s="11">
        <v>0</v>
      </c>
      <c r="I9" s="11">
        <v>0</v>
      </c>
      <c r="J9" s="11">
        <v>0</v>
      </c>
      <c r="K9" s="31" t="s">
        <v>25</v>
      </c>
      <c r="L9" s="16"/>
      <c r="M9" s="16"/>
      <c r="N9" s="16"/>
      <c r="O9" s="16"/>
      <c r="P9" s="9"/>
      <c r="Q9" s="28">
        <f t="shared" si="8"/>
        <v>0</v>
      </c>
      <c r="R9" s="38" t="e">
        <f t="shared" si="9"/>
        <v>#DIV/0!</v>
      </c>
      <c r="S9" s="35">
        <f t="shared" si="10"/>
        <v>0</v>
      </c>
      <c r="T9" s="38" t="e">
        <f t="shared" si="11"/>
        <v>#DIV/0!</v>
      </c>
      <c r="U9" s="28"/>
      <c r="V9" s="28"/>
      <c r="W9" s="28"/>
      <c r="X9" s="28">
        <v>0</v>
      </c>
      <c r="Y9" s="33" t="e">
        <f>(X9-AT9)/AT9</f>
        <v>#DIV/0!</v>
      </c>
      <c r="Z9" s="24"/>
      <c r="AA9" s="24"/>
      <c r="AB9" s="24"/>
      <c r="AC9" s="24"/>
      <c r="AD9" s="38"/>
      <c r="AE9" s="28">
        <f t="shared" si="16"/>
        <v>0</v>
      </c>
      <c r="AF9" s="35">
        <f t="shared" si="17"/>
        <v>0</v>
      </c>
      <c r="AG9" s="44">
        <v>0</v>
      </c>
      <c r="AH9" s="30">
        <v>0</v>
      </c>
      <c r="AI9" s="30">
        <v>0</v>
      </c>
      <c r="AJ9" s="46">
        <f t="shared" si="24"/>
        <v>0</v>
      </c>
      <c r="AK9" s="44"/>
      <c r="AL9" s="35"/>
      <c r="AM9" s="35"/>
      <c r="AN9" s="35"/>
      <c r="AO9" s="28">
        <f t="shared" si="20"/>
        <v>0</v>
      </c>
      <c r="AP9" s="35">
        <f t="shared" si="21"/>
        <v>0</v>
      </c>
      <c r="AQ9" s="39">
        <v>0</v>
      </c>
      <c r="AR9" s="30">
        <v>0</v>
      </c>
      <c r="AS9" s="30">
        <v>0</v>
      </c>
      <c r="AT9" s="30">
        <f t="shared" si="25"/>
        <v>0</v>
      </c>
      <c r="AU9" s="45"/>
      <c r="AV9" s="46"/>
      <c r="AW9" s="46"/>
      <c r="AX9" s="46"/>
    </row>
    <row r="10" s="1" customFormat="1" ht="14.25" spans="2:50">
      <c r="B10" s="9" t="s">
        <v>26</v>
      </c>
      <c r="C10" s="9">
        <f t="shared" si="0"/>
        <v>107</v>
      </c>
      <c r="D10" s="10">
        <f t="shared" ref="D10:D24" si="26">(C10-AE10)/AE10</f>
        <v>-0.213235294117647</v>
      </c>
      <c r="E10" s="11">
        <f t="shared" si="2"/>
        <v>17.739272</v>
      </c>
      <c r="F10" s="10">
        <f t="shared" ref="F10:F24" si="27">(E10-AF10)/AF10</f>
        <v>-0.795740625776691</v>
      </c>
      <c r="G10" s="9">
        <f t="shared" ref="G10:J10" si="28">G11+G12+G13+G14+G15+G16+G17+G18+G19+G20+G21+G22+G23+G24</f>
        <v>93</v>
      </c>
      <c r="H10" s="11">
        <f t="shared" si="28"/>
        <v>15.3159</v>
      </c>
      <c r="I10" s="11">
        <f t="shared" si="28"/>
        <v>14.9403</v>
      </c>
      <c r="J10" s="11">
        <f t="shared" si="28"/>
        <v>0.3756</v>
      </c>
      <c r="K10" s="31">
        <f t="shared" ref="K10:K21" si="29">(J10-AJ10)/AJ10</f>
        <v>-0.428658351080012</v>
      </c>
      <c r="L10" s="9">
        <f t="shared" ref="L10:O10" si="30">L11+L12+L13+L14+L15+L16+L17+L18+L19+L20+L21+L22+L23+L24</f>
        <v>14</v>
      </c>
      <c r="M10" s="11">
        <f t="shared" si="30"/>
        <v>2.784972</v>
      </c>
      <c r="N10" s="11">
        <f t="shared" si="30"/>
        <v>2.798972</v>
      </c>
      <c r="O10" s="11">
        <f t="shared" si="30"/>
        <v>0.014</v>
      </c>
      <c r="P10" s="31">
        <f t="shared" ref="P10:P12" si="31">(O10-AN10)/AN10</f>
        <v>-0.796511627906977</v>
      </c>
      <c r="Q10" s="28">
        <f t="shared" si="8"/>
        <v>1213</v>
      </c>
      <c r="R10" s="38">
        <f t="shared" si="9"/>
        <v>0.035866780529462</v>
      </c>
      <c r="S10" s="35">
        <f t="shared" si="10"/>
        <v>440.004763</v>
      </c>
      <c r="T10" s="38">
        <f t="shared" si="11"/>
        <v>-0.178881840267113</v>
      </c>
      <c r="U10" s="28">
        <f t="shared" ref="U10:X10" si="32">U11+U12+U13+U14+U15+U16+U17+U18+U19+U20+U21+U22+U23+U24</f>
        <v>975</v>
      </c>
      <c r="V10" s="28">
        <f t="shared" si="32"/>
        <v>308.1423</v>
      </c>
      <c r="W10" s="28">
        <f t="shared" si="32"/>
        <v>300.0534</v>
      </c>
      <c r="X10" s="28">
        <f t="shared" si="32"/>
        <v>8.0889</v>
      </c>
      <c r="Y10" s="33">
        <f>(X10-AT10)/AT10</f>
        <v>0.734215209141781</v>
      </c>
      <c r="Z10" s="28">
        <f t="shared" ref="Z10:AC10" si="33">Z11+Z12+Z13+Z14+Z15+Z16+Z17+Z18+Z19+Z20+Z21+Z22+Z23+Z24</f>
        <v>238</v>
      </c>
      <c r="AA10" s="35">
        <f t="shared" si="33"/>
        <v>123.11886264</v>
      </c>
      <c r="AB10" s="35">
        <f t="shared" si="33"/>
        <v>139.951363</v>
      </c>
      <c r="AC10" s="35">
        <f t="shared" si="33"/>
        <v>16.8325</v>
      </c>
      <c r="AD10" s="38">
        <f t="shared" ref="AD10:AD24" si="34">(AC10-AX10)/AX10</f>
        <v>4.49776268086357</v>
      </c>
      <c r="AE10" s="28">
        <f t="shared" si="16"/>
        <v>136</v>
      </c>
      <c r="AF10" s="35">
        <f t="shared" si="17"/>
        <v>86.846795</v>
      </c>
      <c r="AG10" s="44">
        <f t="shared" ref="AG10:AN10" si="35">AG11+AG12+AG13+AG14+AG15+AG16+AG17+AG18+AG19+AG20+AG21+AG22+AG23+AG24</f>
        <v>112</v>
      </c>
      <c r="AH10" s="35">
        <f t="shared" si="35"/>
        <v>78.7387</v>
      </c>
      <c r="AI10" s="35">
        <f t="shared" si="35"/>
        <v>78.0813</v>
      </c>
      <c r="AJ10" s="35">
        <f t="shared" si="35"/>
        <v>0.657399999999999</v>
      </c>
      <c r="AK10" s="44">
        <f t="shared" si="35"/>
        <v>24</v>
      </c>
      <c r="AL10" s="35">
        <f t="shared" si="35"/>
        <v>8.696695</v>
      </c>
      <c r="AM10" s="35">
        <f t="shared" si="35"/>
        <v>8.765495</v>
      </c>
      <c r="AN10" s="35">
        <f t="shared" si="35"/>
        <v>0.0688</v>
      </c>
      <c r="AO10" s="28">
        <f t="shared" si="20"/>
        <v>1171</v>
      </c>
      <c r="AP10" s="35">
        <f t="shared" si="21"/>
        <v>535.86047</v>
      </c>
      <c r="AQ10" s="44">
        <f t="shared" ref="AQ10:AX10" si="36">AQ11+AQ12+AQ13+AQ14+AQ15+AQ16+AQ17+AQ18+AQ19+AQ20+AQ21+AQ22+AQ23+AQ24</f>
        <v>931</v>
      </c>
      <c r="AR10" s="35">
        <f t="shared" si="36"/>
        <v>432.1195</v>
      </c>
      <c r="AS10" s="35">
        <f t="shared" si="36"/>
        <v>427.4552</v>
      </c>
      <c r="AT10" s="35">
        <f t="shared" si="36"/>
        <v>4.66429999999999</v>
      </c>
      <c r="AU10" s="44">
        <f t="shared" si="36"/>
        <v>240</v>
      </c>
      <c r="AV10" s="35">
        <f t="shared" si="36"/>
        <v>105.34357</v>
      </c>
      <c r="AW10" s="35">
        <f t="shared" si="36"/>
        <v>108.40527</v>
      </c>
      <c r="AX10" s="35">
        <f t="shared" si="36"/>
        <v>3.0617</v>
      </c>
    </row>
    <row r="11" s="1" customFormat="1" ht="14.25" spans="1:50">
      <c r="A11" s="19" t="s">
        <v>27</v>
      </c>
      <c r="B11" s="20" t="s">
        <v>28</v>
      </c>
      <c r="C11" s="9">
        <f t="shared" si="0"/>
        <v>21</v>
      </c>
      <c r="D11" s="10">
        <f t="shared" si="26"/>
        <v>-0.222222222222222</v>
      </c>
      <c r="E11" s="11">
        <f t="shared" si="2"/>
        <v>2.7953</v>
      </c>
      <c r="F11" s="10">
        <f t="shared" si="27"/>
        <v>-0.701766749014309</v>
      </c>
      <c r="G11" s="20">
        <f t="shared" ref="G11:J11" si="37">G25+G39+G81</f>
        <v>17</v>
      </c>
      <c r="H11" s="21">
        <f t="shared" si="37"/>
        <v>1.741</v>
      </c>
      <c r="I11" s="21">
        <f t="shared" si="37"/>
        <v>1.6362</v>
      </c>
      <c r="J11" s="21">
        <f t="shared" si="37"/>
        <v>0.1048</v>
      </c>
      <c r="K11" s="31">
        <f t="shared" si="29"/>
        <v>-0.579622944243885</v>
      </c>
      <c r="L11" s="20">
        <f t="shared" ref="L11:O11" si="38">L53+L67</f>
        <v>4</v>
      </c>
      <c r="M11" s="21">
        <f t="shared" si="38"/>
        <v>1.1531</v>
      </c>
      <c r="N11" s="21">
        <f t="shared" si="38"/>
        <v>1.1591</v>
      </c>
      <c r="O11" s="21">
        <f t="shared" si="38"/>
        <v>0.006</v>
      </c>
      <c r="P11" s="31">
        <f t="shared" si="31"/>
        <v>0.363636363636364</v>
      </c>
      <c r="Q11" s="28">
        <f t="shared" si="8"/>
        <v>315</v>
      </c>
      <c r="R11" s="38">
        <f t="shared" si="9"/>
        <v>0.129032258064516</v>
      </c>
      <c r="S11" s="35">
        <f t="shared" si="10"/>
        <v>171.649348</v>
      </c>
      <c r="T11" s="38">
        <f t="shared" si="11"/>
        <v>1.5358664023978</v>
      </c>
      <c r="U11" s="25">
        <f t="shared" ref="U11:X11" si="39">U25+U39+U81</f>
        <v>252</v>
      </c>
      <c r="V11" s="25">
        <f t="shared" si="39"/>
        <v>102.3189</v>
      </c>
      <c r="W11" s="25">
        <f t="shared" si="39"/>
        <v>99.2383</v>
      </c>
      <c r="X11" s="25">
        <f t="shared" si="39"/>
        <v>3.0806</v>
      </c>
      <c r="Y11" s="33"/>
      <c r="Z11" s="25">
        <f t="shared" ref="Z11:AC11" si="40">Z53+Z67</f>
        <v>63</v>
      </c>
      <c r="AA11" s="42">
        <f t="shared" si="40"/>
        <v>56.488248</v>
      </c>
      <c r="AB11" s="42">
        <f t="shared" si="40"/>
        <v>72.411048</v>
      </c>
      <c r="AC11" s="42">
        <f t="shared" si="40"/>
        <v>15.9228</v>
      </c>
      <c r="AD11" s="38">
        <f t="shared" si="34"/>
        <v>180.146757679181</v>
      </c>
      <c r="AE11" s="28">
        <f t="shared" si="16"/>
        <v>27</v>
      </c>
      <c r="AF11" s="35">
        <f t="shared" si="17"/>
        <v>9.372865</v>
      </c>
      <c r="AG11" s="51">
        <f t="shared" ref="AG11:AJ11" si="41">AG25+AG39+AG81</f>
        <v>22</v>
      </c>
      <c r="AH11" s="42">
        <f t="shared" si="41"/>
        <v>8.5539</v>
      </c>
      <c r="AI11" s="42">
        <f t="shared" si="41"/>
        <v>8.3046</v>
      </c>
      <c r="AJ11" s="42">
        <f t="shared" si="41"/>
        <v>0.249300000000001</v>
      </c>
      <c r="AK11" s="51">
        <f t="shared" ref="AK11:AN11" si="42">AK53+AK67</f>
        <v>5</v>
      </c>
      <c r="AL11" s="42">
        <f t="shared" si="42"/>
        <v>1.063865</v>
      </c>
      <c r="AM11" s="42">
        <f t="shared" si="42"/>
        <v>1.068265</v>
      </c>
      <c r="AN11" s="42">
        <f t="shared" si="42"/>
        <v>0.0044</v>
      </c>
      <c r="AO11" s="28">
        <f t="shared" si="20"/>
        <v>279</v>
      </c>
      <c r="AP11" s="35">
        <f t="shared" si="21"/>
        <v>67.68864</v>
      </c>
      <c r="AQ11" s="51">
        <f t="shared" ref="AQ11:AT11" si="43">AQ25+AQ39+AQ81</f>
        <v>242</v>
      </c>
      <c r="AR11" s="42">
        <f t="shared" si="43"/>
        <v>57.0792</v>
      </c>
      <c r="AS11" s="42">
        <f t="shared" si="43"/>
        <v>55.6772</v>
      </c>
      <c r="AT11" s="42">
        <f t="shared" si="43"/>
        <v>1.402</v>
      </c>
      <c r="AU11" s="51">
        <f t="shared" ref="AU11:AX11" si="44">AU53+AU67</f>
        <v>37</v>
      </c>
      <c r="AV11" s="42">
        <f t="shared" si="44"/>
        <v>11.92354</v>
      </c>
      <c r="AW11" s="42">
        <f t="shared" si="44"/>
        <v>12.01144</v>
      </c>
      <c r="AX11" s="42">
        <f t="shared" si="44"/>
        <v>0.0879</v>
      </c>
    </row>
    <row r="12" s="1" customFormat="1" ht="14.25" spans="1:50">
      <c r="A12" s="19"/>
      <c r="B12" s="20" t="s">
        <v>29</v>
      </c>
      <c r="C12" s="9">
        <f t="shared" si="0"/>
        <v>9</v>
      </c>
      <c r="D12" s="10">
        <f t="shared" si="26"/>
        <v>-0.4</v>
      </c>
      <c r="E12" s="11">
        <f t="shared" si="2"/>
        <v>1.0268</v>
      </c>
      <c r="F12" s="10">
        <f t="shared" si="27"/>
        <v>0.188976377952756</v>
      </c>
      <c r="G12" s="20">
        <f t="shared" ref="G12:J12" si="45">G26+G40+G82</f>
        <v>9</v>
      </c>
      <c r="H12" s="21">
        <f t="shared" si="45"/>
        <v>1.0615</v>
      </c>
      <c r="I12" s="21">
        <f t="shared" si="45"/>
        <v>1.0268</v>
      </c>
      <c r="J12" s="21">
        <f t="shared" si="45"/>
        <v>0.0347</v>
      </c>
      <c r="K12" s="31">
        <f t="shared" si="29"/>
        <v>-0.0142045454545451</v>
      </c>
      <c r="L12" s="20">
        <f t="shared" ref="L12:O12" si="46">L54+L68</f>
        <v>0</v>
      </c>
      <c r="M12" s="21">
        <f t="shared" si="46"/>
        <v>0</v>
      </c>
      <c r="N12" s="21">
        <f t="shared" si="46"/>
        <v>0</v>
      </c>
      <c r="O12" s="21">
        <f t="shared" si="46"/>
        <v>0</v>
      </c>
      <c r="P12" s="31">
        <f t="shared" si="31"/>
        <v>-1</v>
      </c>
      <c r="Q12" s="28">
        <f t="shared" si="8"/>
        <v>99</v>
      </c>
      <c r="R12" s="38">
        <f t="shared" si="9"/>
        <v>0</v>
      </c>
      <c r="S12" s="35">
        <f t="shared" si="10"/>
        <v>10.8465</v>
      </c>
      <c r="T12" s="38">
        <f t="shared" si="11"/>
        <v>-0.72457879969021</v>
      </c>
      <c r="U12" s="25">
        <f t="shared" ref="U12:X12" si="47">U26+U40+U82</f>
        <v>79</v>
      </c>
      <c r="V12" s="25">
        <f t="shared" si="47"/>
        <v>8.8507</v>
      </c>
      <c r="W12" s="25">
        <f t="shared" si="47"/>
        <v>8.3859</v>
      </c>
      <c r="X12" s="25">
        <f t="shared" si="47"/>
        <v>0.4648</v>
      </c>
      <c r="Y12" s="33"/>
      <c r="Z12" s="25">
        <f t="shared" ref="Z12:AC12" si="48">Z54+Z68</f>
        <v>20</v>
      </c>
      <c r="AA12" s="42">
        <f t="shared" si="48"/>
        <v>2.4363</v>
      </c>
      <c r="AB12" s="42">
        <f t="shared" si="48"/>
        <v>2.4606</v>
      </c>
      <c r="AC12" s="42">
        <f t="shared" si="48"/>
        <v>0.0243</v>
      </c>
      <c r="AD12" s="38">
        <f t="shared" si="34"/>
        <v>1.16964285714286</v>
      </c>
      <c r="AE12" s="28">
        <f t="shared" si="16"/>
        <v>15</v>
      </c>
      <c r="AF12" s="35">
        <f t="shared" si="17"/>
        <v>0.8636</v>
      </c>
      <c r="AG12" s="51">
        <f t="shared" ref="AG12:AJ12" si="49">AG26+AG40+AG82</f>
        <v>13</v>
      </c>
      <c r="AH12" s="42">
        <f t="shared" si="49"/>
        <v>0.7976</v>
      </c>
      <c r="AI12" s="42">
        <f t="shared" si="49"/>
        <v>0.7624</v>
      </c>
      <c r="AJ12" s="42">
        <f t="shared" si="49"/>
        <v>0.0352</v>
      </c>
      <c r="AK12" s="51">
        <f t="shared" ref="AK12:AN12" si="50">AK54+AK68</f>
        <v>2</v>
      </c>
      <c r="AL12" s="42">
        <f t="shared" si="50"/>
        <v>0.1002</v>
      </c>
      <c r="AM12" s="42">
        <f t="shared" si="50"/>
        <v>0.1012</v>
      </c>
      <c r="AN12" s="42">
        <f t="shared" si="50"/>
        <v>0.001</v>
      </c>
      <c r="AO12" s="28">
        <f t="shared" si="20"/>
        <v>99</v>
      </c>
      <c r="AP12" s="35">
        <f t="shared" si="21"/>
        <v>39.3815</v>
      </c>
      <c r="AQ12" s="51">
        <f t="shared" ref="AQ12:AT12" si="51">AQ26+AQ40+AQ82</f>
        <v>89</v>
      </c>
      <c r="AR12" s="42">
        <f t="shared" si="51"/>
        <v>39.0867</v>
      </c>
      <c r="AS12" s="42">
        <f t="shared" si="51"/>
        <v>38.738</v>
      </c>
      <c r="AT12" s="42">
        <f t="shared" si="51"/>
        <v>0.348699999999998</v>
      </c>
      <c r="AU12" s="51">
        <f t="shared" ref="AU12:AX12" si="52">AU54+AU68</f>
        <v>10</v>
      </c>
      <c r="AV12" s="42">
        <f t="shared" si="52"/>
        <v>0.6323</v>
      </c>
      <c r="AW12" s="42">
        <f t="shared" si="52"/>
        <v>0.6435</v>
      </c>
      <c r="AX12" s="42">
        <f t="shared" si="52"/>
        <v>0.0112</v>
      </c>
    </row>
    <row r="13" s="1" customFormat="1" ht="14.25" spans="1:50">
      <c r="A13" s="19"/>
      <c r="B13" s="20" t="s">
        <v>30</v>
      </c>
      <c r="C13" s="9">
        <f t="shared" si="0"/>
        <v>8</v>
      </c>
      <c r="D13" s="10">
        <f t="shared" si="26"/>
        <v>-0.333333333333333</v>
      </c>
      <c r="E13" s="11">
        <f t="shared" si="2"/>
        <v>2.6164</v>
      </c>
      <c r="F13" s="10">
        <f t="shared" si="27"/>
        <v>-0.361900348754969</v>
      </c>
      <c r="G13" s="20">
        <f t="shared" ref="G13:J13" si="53">G27+G41+G83</f>
        <v>7</v>
      </c>
      <c r="H13" s="21">
        <f t="shared" si="53"/>
        <v>2.6765</v>
      </c>
      <c r="I13" s="21">
        <f t="shared" si="53"/>
        <v>2.6129</v>
      </c>
      <c r="J13" s="21">
        <f t="shared" si="53"/>
        <v>0.0636000000000003</v>
      </c>
      <c r="K13" s="31">
        <f t="shared" si="29"/>
        <v>0.179962894248606</v>
      </c>
      <c r="L13" s="20">
        <f t="shared" ref="L13:O13" si="54">L55+L69</f>
        <v>1</v>
      </c>
      <c r="M13" s="21">
        <f t="shared" si="54"/>
        <v>0.0035</v>
      </c>
      <c r="N13" s="21">
        <f t="shared" si="54"/>
        <v>0.0035</v>
      </c>
      <c r="O13" s="21">
        <f t="shared" si="54"/>
        <v>0</v>
      </c>
      <c r="P13" s="31" t="s">
        <v>25</v>
      </c>
      <c r="Q13" s="28">
        <f t="shared" si="8"/>
        <v>79</v>
      </c>
      <c r="R13" s="38">
        <f t="shared" si="9"/>
        <v>0.234375</v>
      </c>
      <c r="S13" s="35">
        <f t="shared" si="10"/>
        <v>19.8452</v>
      </c>
      <c r="T13" s="38">
        <f t="shared" si="11"/>
        <v>-0.380445437914047</v>
      </c>
      <c r="U13" s="25">
        <f t="shared" ref="U13:X13" si="55">U27+U41+U83</f>
        <v>70</v>
      </c>
      <c r="V13" s="25">
        <f t="shared" si="55"/>
        <v>19.9888</v>
      </c>
      <c r="W13" s="25">
        <f t="shared" si="55"/>
        <v>18.7114</v>
      </c>
      <c r="X13" s="25">
        <f t="shared" si="55"/>
        <v>1.2774</v>
      </c>
      <c r="Y13" s="33"/>
      <c r="Z13" s="25">
        <f t="shared" ref="Z13:AC13" si="56">Z55+Z69</f>
        <v>9</v>
      </c>
      <c r="AA13" s="42">
        <f t="shared" si="56"/>
        <v>1.1224</v>
      </c>
      <c r="AB13" s="42">
        <f t="shared" si="56"/>
        <v>1.1338</v>
      </c>
      <c r="AC13" s="42">
        <f t="shared" si="56"/>
        <v>0.0114</v>
      </c>
      <c r="AD13" s="38">
        <f t="shared" si="34"/>
        <v>-0.734883720930233</v>
      </c>
      <c r="AE13" s="28">
        <f t="shared" si="16"/>
        <v>12</v>
      </c>
      <c r="AF13" s="35">
        <f t="shared" si="17"/>
        <v>4.1003</v>
      </c>
      <c r="AG13" s="51">
        <f t="shared" ref="AG13:AJ13" si="57">AG27+AG41+AG83</f>
        <v>12</v>
      </c>
      <c r="AH13" s="42">
        <f t="shared" si="57"/>
        <v>4.1542</v>
      </c>
      <c r="AI13" s="42">
        <f t="shared" si="57"/>
        <v>4.1003</v>
      </c>
      <c r="AJ13" s="42">
        <f t="shared" si="57"/>
        <v>0.0539000000000004</v>
      </c>
      <c r="AK13" s="51">
        <f t="shared" ref="AK13:AN13" si="58">AK55+AK69</f>
        <v>0</v>
      </c>
      <c r="AL13" s="42">
        <f t="shared" si="58"/>
        <v>0</v>
      </c>
      <c r="AM13" s="42">
        <f t="shared" si="58"/>
        <v>0</v>
      </c>
      <c r="AN13" s="42">
        <f t="shared" si="58"/>
        <v>0</v>
      </c>
      <c r="AO13" s="28">
        <f t="shared" si="20"/>
        <v>64</v>
      </c>
      <c r="AP13" s="35">
        <f t="shared" si="21"/>
        <v>32.0314</v>
      </c>
      <c r="AQ13" s="51">
        <f t="shared" ref="AQ13:AT13" si="59">AQ27+AQ41+AQ83</f>
        <v>62</v>
      </c>
      <c r="AR13" s="42">
        <f t="shared" si="59"/>
        <v>27.9689</v>
      </c>
      <c r="AS13" s="42">
        <f t="shared" si="59"/>
        <v>27.6918</v>
      </c>
      <c r="AT13" s="42">
        <f t="shared" si="59"/>
        <v>0.2771</v>
      </c>
      <c r="AU13" s="51">
        <f t="shared" ref="AU13:AX13" si="60">AU55+AU69</f>
        <v>2</v>
      </c>
      <c r="AV13" s="42">
        <f t="shared" si="60"/>
        <v>4.2966</v>
      </c>
      <c r="AW13" s="42">
        <f t="shared" si="60"/>
        <v>4.3396</v>
      </c>
      <c r="AX13" s="42">
        <f t="shared" si="60"/>
        <v>0.043</v>
      </c>
    </row>
    <row r="14" s="1" customFormat="1" ht="14.25" spans="1:50">
      <c r="A14" s="19"/>
      <c r="B14" s="20" t="s">
        <v>31</v>
      </c>
      <c r="C14" s="9">
        <f t="shared" si="0"/>
        <v>13</v>
      </c>
      <c r="D14" s="10">
        <f t="shared" si="26"/>
        <v>-0.133333333333333</v>
      </c>
      <c r="E14" s="11">
        <f t="shared" si="2"/>
        <v>1.6736</v>
      </c>
      <c r="F14" s="10">
        <f t="shared" si="27"/>
        <v>-0.967481380875492</v>
      </c>
      <c r="G14" s="20">
        <f t="shared" ref="G14:J14" si="61">G28+G42+G84</f>
        <v>13</v>
      </c>
      <c r="H14" s="21">
        <f t="shared" si="61"/>
        <v>1.711</v>
      </c>
      <c r="I14" s="21">
        <f t="shared" si="61"/>
        <v>1.6736</v>
      </c>
      <c r="J14" s="21">
        <f t="shared" si="61"/>
        <v>0.0374000000000001</v>
      </c>
      <c r="K14" s="31">
        <f t="shared" si="29"/>
        <v>-0.126168224299018</v>
      </c>
      <c r="L14" s="20">
        <f t="shared" ref="L14:O14" si="62">L56+L70</f>
        <v>0</v>
      </c>
      <c r="M14" s="21">
        <f t="shared" si="62"/>
        <v>0</v>
      </c>
      <c r="N14" s="21">
        <f t="shared" si="62"/>
        <v>0</v>
      </c>
      <c r="O14" s="21">
        <f t="shared" si="62"/>
        <v>0</v>
      </c>
      <c r="P14" s="31">
        <f t="shared" ref="P14:P18" si="63">(O14-AN14)/AN14</f>
        <v>-1</v>
      </c>
      <c r="Q14" s="28">
        <f t="shared" si="8"/>
        <v>119</v>
      </c>
      <c r="R14" s="38">
        <f t="shared" si="9"/>
        <v>-0.269938650306748</v>
      </c>
      <c r="S14" s="35">
        <f t="shared" si="10"/>
        <v>44.9291</v>
      </c>
      <c r="T14" s="38">
        <f t="shared" si="11"/>
        <v>-0.624788192742308</v>
      </c>
      <c r="U14" s="25">
        <f t="shared" ref="U14:X14" si="64">U28+U42+U84</f>
        <v>100</v>
      </c>
      <c r="V14" s="25">
        <f t="shared" si="64"/>
        <v>29.7066</v>
      </c>
      <c r="W14" s="25">
        <f t="shared" si="64"/>
        <v>29.2853</v>
      </c>
      <c r="X14" s="25">
        <f t="shared" si="64"/>
        <v>0.421300000000001</v>
      </c>
      <c r="Y14" s="33"/>
      <c r="Z14" s="25">
        <f t="shared" ref="Z14:AC14" si="65">Z56+Z70</f>
        <v>19</v>
      </c>
      <c r="AA14" s="42">
        <f t="shared" si="65"/>
        <v>15.59</v>
      </c>
      <c r="AB14" s="42">
        <f t="shared" si="65"/>
        <v>15.6438</v>
      </c>
      <c r="AC14" s="42">
        <f t="shared" si="65"/>
        <v>0.0538</v>
      </c>
      <c r="AD14" s="38">
        <f t="shared" si="34"/>
        <v>-0.850181008075745</v>
      </c>
      <c r="AE14" s="28">
        <f t="shared" si="16"/>
        <v>15</v>
      </c>
      <c r="AF14" s="35">
        <f t="shared" si="17"/>
        <v>51.4659</v>
      </c>
      <c r="AG14" s="51">
        <f t="shared" ref="AG14:AJ14" si="66">AG28+AG42+AG84</f>
        <v>11</v>
      </c>
      <c r="AH14" s="42">
        <f t="shared" si="66"/>
        <v>49.9849</v>
      </c>
      <c r="AI14" s="42">
        <f t="shared" si="66"/>
        <v>49.9421</v>
      </c>
      <c r="AJ14" s="42">
        <f t="shared" si="66"/>
        <v>0.0427999999999978</v>
      </c>
      <c r="AK14" s="51">
        <f t="shared" ref="AK14:AN14" si="67">AK56+AK70</f>
        <v>4</v>
      </c>
      <c r="AL14" s="42">
        <f t="shared" si="67"/>
        <v>1.5116</v>
      </c>
      <c r="AM14" s="42">
        <f t="shared" si="67"/>
        <v>1.5238</v>
      </c>
      <c r="AN14" s="42">
        <f t="shared" si="67"/>
        <v>0.0122</v>
      </c>
      <c r="AO14" s="28">
        <f t="shared" si="20"/>
        <v>163</v>
      </c>
      <c r="AP14" s="35">
        <f t="shared" si="21"/>
        <v>119.7433</v>
      </c>
      <c r="AQ14" s="51">
        <f t="shared" ref="AQ14:AT14" si="68">AQ28+AQ42+AQ84</f>
        <v>106</v>
      </c>
      <c r="AR14" s="42">
        <f t="shared" si="68"/>
        <v>91.6173</v>
      </c>
      <c r="AS14" s="42">
        <f t="shared" si="68"/>
        <v>91.0405</v>
      </c>
      <c r="AT14" s="42">
        <f t="shared" si="68"/>
        <v>0.576800000000003</v>
      </c>
      <c r="AU14" s="51">
        <f t="shared" ref="AU14:AX14" si="69">AU56+AU70</f>
        <v>57</v>
      </c>
      <c r="AV14" s="42">
        <f t="shared" si="69"/>
        <v>28.3437</v>
      </c>
      <c r="AW14" s="42">
        <f t="shared" si="69"/>
        <v>28.7028</v>
      </c>
      <c r="AX14" s="42">
        <f t="shared" si="69"/>
        <v>0.3591</v>
      </c>
    </row>
    <row r="15" s="1" customFormat="1" ht="14.25" spans="1:50">
      <c r="A15" s="19"/>
      <c r="B15" s="20" t="s">
        <v>32</v>
      </c>
      <c r="C15" s="9">
        <f t="shared" si="0"/>
        <v>14</v>
      </c>
      <c r="D15" s="10">
        <f t="shared" si="26"/>
        <v>0</v>
      </c>
      <c r="E15" s="11">
        <f t="shared" si="2"/>
        <v>5.1233</v>
      </c>
      <c r="F15" s="10">
        <f t="shared" si="27"/>
        <v>-0.0886402447701721</v>
      </c>
      <c r="G15" s="20">
        <f t="shared" ref="G15:J15" si="70">G29+G43+G85</f>
        <v>14</v>
      </c>
      <c r="H15" s="21">
        <f t="shared" si="70"/>
        <v>5.1526</v>
      </c>
      <c r="I15" s="21">
        <f t="shared" si="70"/>
        <v>5.1233</v>
      </c>
      <c r="J15" s="21">
        <f t="shared" si="70"/>
        <v>0.0292999999999994</v>
      </c>
      <c r="K15" s="31">
        <f t="shared" si="29"/>
        <v>-0.840239912759</v>
      </c>
      <c r="L15" s="20">
        <f t="shared" ref="L15:O15" si="71">L57+L71</f>
        <v>0</v>
      </c>
      <c r="M15" s="21">
        <f t="shared" si="71"/>
        <v>0</v>
      </c>
      <c r="N15" s="21">
        <f t="shared" si="71"/>
        <v>0</v>
      </c>
      <c r="O15" s="21">
        <f t="shared" si="71"/>
        <v>0</v>
      </c>
      <c r="P15" s="31" t="s">
        <v>25</v>
      </c>
      <c r="Q15" s="28">
        <f t="shared" si="8"/>
        <v>155</v>
      </c>
      <c r="R15" s="38">
        <f t="shared" si="9"/>
        <v>0.324786324786325</v>
      </c>
      <c r="S15" s="35">
        <f t="shared" si="10"/>
        <v>45.0527</v>
      </c>
      <c r="T15" s="38">
        <f t="shared" si="11"/>
        <v>-0.0198647690239265</v>
      </c>
      <c r="U15" s="25">
        <f t="shared" ref="U15:X15" si="72">U29+U43+U85</f>
        <v>138</v>
      </c>
      <c r="V15" s="25">
        <f t="shared" si="72"/>
        <v>34.59</v>
      </c>
      <c r="W15" s="25">
        <f t="shared" si="72"/>
        <v>33.7326</v>
      </c>
      <c r="X15" s="25">
        <f t="shared" si="72"/>
        <v>0.857400000000001</v>
      </c>
      <c r="Y15" s="33"/>
      <c r="Z15" s="25">
        <f t="shared" ref="Z15:AC15" si="73">Z57+Z71</f>
        <v>17</v>
      </c>
      <c r="AA15" s="42">
        <f t="shared" si="73"/>
        <v>11.2937</v>
      </c>
      <c r="AB15" s="42">
        <f t="shared" si="73"/>
        <v>11.3201</v>
      </c>
      <c r="AC15" s="42">
        <f t="shared" si="73"/>
        <v>0.0264</v>
      </c>
      <c r="AD15" s="38">
        <f t="shared" si="34"/>
        <v>3.8</v>
      </c>
      <c r="AE15" s="28">
        <f t="shared" si="16"/>
        <v>14</v>
      </c>
      <c r="AF15" s="35">
        <f t="shared" si="17"/>
        <v>5.6216</v>
      </c>
      <c r="AG15" s="51">
        <f t="shared" ref="AG15:AJ15" si="74">AG29+AG43+AG85</f>
        <v>13</v>
      </c>
      <c r="AH15" s="42">
        <f t="shared" si="74"/>
        <v>5.8044</v>
      </c>
      <c r="AI15" s="42">
        <f t="shared" si="74"/>
        <v>5.621</v>
      </c>
      <c r="AJ15" s="42">
        <f t="shared" si="74"/>
        <v>0.1834</v>
      </c>
      <c r="AK15" s="51">
        <f t="shared" ref="AK15:AN15" si="75">AK57+AK71</f>
        <v>1</v>
      </c>
      <c r="AL15" s="42">
        <f t="shared" si="75"/>
        <v>0.0006</v>
      </c>
      <c r="AM15" s="42">
        <f t="shared" si="75"/>
        <v>0.0006</v>
      </c>
      <c r="AN15" s="42">
        <f t="shared" si="75"/>
        <v>0</v>
      </c>
      <c r="AO15" s="28">
        <f t="shared" si="20"/>
        <v>117</v>
      </c>
      <c r="AP15" s="35">
        <f t="shared" si="21"/>
        <v>45.9658</v>
      </c>
      <c r="AQ15" s="51">
        <f t="shared" ref="AQ15:AT15" si="76">AQ29+AQ43+AQ85</f>
        <v>105</v>
      </c>
      <c r="AR15" s="42">
        <f t="shared" si="76"/>
        <v>45.2864</v>
      </c>
      <c r="AS15" s="42">
        <f t="shared" si="76"/>
        <v>44.6822</v>
      </c>
      <c r="AT15" s="42">
        <f t="shared" si="76"/>
        <v>0.6042</v>
      </c>
      <c r="AU15" s="51">
        <f t="shared" ref="AU15:AX15" si="77">AU57+AU71</f>
        <v>12</v>
      </c>
      <c r="AV15" s="42">
        <f t="shared" si="77"/>
        <v>1.2781</v>
      </c>
      <c r="AW15" s="42">
        <f t="shared" si="77"/>
        <v>1.2836</v>
      </c>
      <c r="AX15" s="42">
        <f t="shared" si="77"/>
        <v>0.0055</v>
      </c>
    </row>
    <row r="16" s="1" customFormat="1" ht="14.25" spans="1:50">
      <c r="A16" s="19"/>
      <c r="B16" s="20" t="s">
        <v>33</v>
      </c>
      <c r="C16" s="9">
        <f t="shared" si="0"/>
        <v>5</v>
      </c>
      <c r="D16" s="10">
        <f t="shared" si="26"/>
        <v>-0.615384615384615</v>
      </c>
      <c r="E16" s="11">
        <f t="shared" si="2"/>
        <v>0.961172</v>
      </c>
      <c r="F16" s="10">
        <f t="shared" si="27"/>
        <v>-0.640512692007046</v>
      </c>
      <c r="G16" s="20">
        <f t="shared" ref="G16:J16" si="78">G30+G44+G86</f>
        <v>3</v>
      </c>
      <c r="H16" s="21">
        <f t="shared" si="78"/>
        <v>0.3113</v>
      </c>
      <c r="I16" s="21">
        <f t="shared" si="78"/>
        <v>0.3053</v>
      </c>
      <c r="J16" s="21">
        <f t="shared" si="78"/>
        <v>0.00599999999999997</v>
      </c>
      <c r="K16" s="31">
        <f t="shared" si="29"/>
        <v>-0.64705882352941</v>
      </c>
      <c r="L16" s="20">
        <f t="shared" ref="L16:O16" si="79">L58+L72</f>
        <v>2</v>
      </c>
      <c r="M16" s="21">
        <f t="shared" si="79"/>
        <v>0.653872</v>
      </c>
      <c r="N16" s="21">
        <f t="shared" si="79"/>
        <v>0.655872</v>
      </c>
      <c r="O16" s="21">
        <f t="shared" si="79"/>
        <v>0.002</v>
      </c>
      <c r="P16" s="31">
        <f t="shared" si="63"/>
        <v>-0.2</v>
      </c>
      <c r="Q16" s="28">
        <f t="shared" si="8"/>
        <v>118</v>
      </c>
      <c r="R16" s="38">
        <f t="shared" si="9"/>
        <v>-0.056</v>
      </c>
      <c r="S16" s="35">
        <f t="shared" si="10"/>
        <v>32.496938</v>
      </c>
      <c r="T16" s="38">
        <f t="shared" si="11"/>
        <v>-0.038933997527018</v>
      </c>
      <c r="U16" s="25">
        <f t="shared" ref="U16:X16" si="80">U30+U44+U86</f>
        <v>94</v>
      </c>
      <c r="V16" s="25">
        <f t="shared" si="80"/>
        <v>24.3102</v>
      </c>
      <c r="W16" s="25">
        <f t="shared" si="80"/>
        <v>23.7175</v>
      </c>
      <c r="X16" s="25">
        <f t="shared" si="80"/>
        <v>0.592699999999999</v>
      </c>
      <c r="Y16" s="33"/>
      <c r="Z16" s="25">
        <f t="shared" ref="Z16:AC16" si="81">Z58+Z72</f>
        <v>24</v>
      </c>
      <c r="AA16" s="42">
        <f t="shared" si="81"/>
        <v>8.37443764</v>
      </c>
      <c r="AB16" s="42">
        <f t="shared" si="81"/>
        <v>8.779438</v>
      </c>
      <c r="AC16" s="42">
        <f t="shared" si="81"/>
        <v>0.405</v>
      </c>
      <c r="AD16" s="38">
        <f t="shared" si="34"/>
        <v>10.0655737704918</v>
      </c>
      <c r="AE16" s="28">
        <f t="shared" si="16"/>
        <v>13</v>
      </c>
      <c r="AF16" s="35">
        <f t="shared" si="17"/>
        <v>2.67373</v>
      </c>
      <c r="AG16" s="51">
        <f t="shared" ref="AG16:AJ16" si="82">AG30+AG44+AG86</f>
        <v>11</v>
      </c>
      <c r="AH16" s="42">
        <f t="shared" si="82"/>
        <v>2.5271</v>
      </c>
      <c r="AI16" s="42">
        <f t="shared" si="82"/>
        <v>2.5101</v>
      </c>
      <c r="AJ16" s="42">
        <f t="shared" si="82"/>
        <v>0.0169999999999998</v>
      </c>
      <c r="AK16" s="51">
        <f t="shared" ref="AK16:AN16" si="83">AK58+AK72</f>
        <v>2</v>
      </c>
      <c r="AL16" s="42">
        <f t="shared" si="83"/>
        <v>0.16113</v>
      </c>
      <c r="AM16" s="42">
        <f t="shared" si="83"/>
        <v>0.16363</v>
      </c>
      <c r="AN16" s="42">
        <f t="shared" si="83"/>
        <v>0.0025</v>
      </c>
      <c r="AO16" s="28">
        <f t="shared" si="20"/>
        <v>125</v>
      </c>
      <c r="AP16" s="35">
        <f t="shared" si="21"/>
        <v>33.81343</v>
      </c>
      <c r="AQ16" s="51">
        <f t="shared" ref="AQ16:AT16" si="84">AQ30+AQ44+AQ86</f>
        <v>95</v>
      </c>
      <c r="AR16" s="42">
        <f t="shared" si="84"/>
        <v>24.7498</v>
      </c>
      <c r="AS16" s="42">
        <f t="shared" si="84"/>
        <v>24.4035</v>
      </c>
      <c r="AT16" s="42">
        <f t="shared" si="84"/>
        <v>0.346299999999998</v>
      </c>
      <c r="AU16" s="51">
        <f t="shared" ref="AU16:AX16" si="85">AU58+AU72</f>
        <v>30</v>
      </c>
      <c r="AV16" s="42">
        <f t="shared" si="85"/>
        <v>9.37333</v>
      </c>
      <c r="AW16" s="42">
        <f t="shared" si="85"/>
        <v>9.40993</v>
      </c>
      <c r="AX16" s="42">
        <f t="shared" si="85"/>
        <v>0.0366</v>
      </c>
    </row>
    <row r="17" s="1" customFormat="1" ht="14.25" spans="1:50">
      <c r="A17" s="19"/>
      <c r="B17" s="20" t="s">
        <v>34</v>
      </c>
      <c r="C17" s="9">
        <f t="shared" si="0"/>
        <v>1</v>
      </c>
      <c r="D17" s="10">
        <f t="shared" si="26"/>
        <v>-0.8</v>
      </c>
      <c r="E17" s="11">
        <f t="shared" si="2"/>
        <v>0.0116</v>
      </c>
      <c r="F17" s="10">
        <f t="shared" si="27"/>
        <v>-0.982796974640368</v>
      </c>
      <c r="G17" s="20">
        <f t="shared" ref="G17:J17" si="86">G31+G45+G87</f>
        <v>0</v>
      </c>
      <c r="H17" s="21">
        <f t="shared" si="86"/>
        <v>0</v>
      </c>
      <c r="I17" s="21">
        <f t="shared" si="86"/>
        <v>0</v>
      </c>
      <c r="J17" s="21">
        <f t="shared" si="86"/>
        <v>0</v>
      </c>
      <c r="K17" s="31">
        <f t="shared" si="29"/>
        <v>-1</v>
      </c>
      <c r="L17" s="20">
        <f t="shared" ref="L17:O17" si="87">L59+L73</f>
        <v>1</v>
      </c>
      <c r="M17" s="21">
        <f t="shared" si="87"/>
        <v>0.0116</v>
      </c>
      <c r="N17" s="21">
        <f t="shared" si="87"/>
        <v>0.0116</v>
      </c>
      <c r="O17" s="21">
        <f t="shared" si="87"/>
        <v>0</v>
      </c>
      <c r="P17" s="31" t="s">
        <v>25</v>
      </c>
      <c r="Q17" s="28">
        <f t="shared" si="8"/>
        <v>68</v>
      </c>
      <c r="R17" s="38">
        <f t="shared" si="9"/>
        <v>-0.128205128205128</v>
      </c>
      <c r="S17" s="35">
        <f t="shared" si="10"/>
        <v>25.0596</v>
      </c>
      <c r="T17" s="38">
        <f t="shared" si="11"/>
        <v>-0.093867234605712</v>
      </c>
      <c r="U17" s="25">
        <f t="shared" ref="U17:X17" si="88">U31+U45+U87</f>
        <v>51</v>
      </c>
      <c r="V17" s="25">
        <f t="shared" si="88"/>
        <v>22.7671</v>
      </c>
      <c r="W17" s="25">
        <f t="shared" si="88"/>
        <v>22.5976</v>
      </c>
      <c r="X17" s="25">
        <f t="shared" si="88"/>
        <v>0.169499999999998</v>
      </c>
      <c r="Y17" s="33"/>
      <c r="Z17" s="25">
        <f t="shared" ref="Z17:AC17" si="89">Z59+Z73</f>
        <v>17</v>
      </c>
      <c r="AA17" s="42">
        <f t="shared" si="89"/>
        <v>2.3379</v>
      </c>
      <c r="AB17" s="42">
        <f t="shared" si="89"/>
        <v>2.462</v>
      </c>
      <c r="AC17" s="42">
        <f t="shared" si="89"/>
        <v>0.1241</v>
      </c>
      <c r="AD17" s="38">
        <f t="shared" si="34"/>
        <v>1.04448105436573</v>
      </c>
      <c r="AE17" s="28">
        <f t="shared" si="16"/>
        <v>5</v>
      </c>
      <c r="AF17" s="35">
        <f t="shared" si="17"/>
        <v>0.6743</v>
      </c>
      <c r="AG17" s="51">
        <f t="shared" ref="AG17:AJ17" si="90">AG31+AG45+AG87</f>
        <v>5</v>
      </c>
      <c r="AH17" s="42">
        <f t="shared" si="90"/>
        <v>0.6798</v>
      </c>
      <c r="AI17" s="42">
        <f t="shared" si="90"/>
        <v>0.6743</v>
      </c>
      <c r="AJ17" s="42">
        <f t="shared" si="90"/>
        <v>0.00550000000000007</v>
      </c>
      <c r="AK17" s="51">
        <f t="shared" ref="AK17:AN17" si="91">AK59+AK73</f>
        <v>0</v>
      </c>
      <c r="AL17" s="42">
        <f t="shared" si="91"/>
        <v>0</v>
      </c>
      <c r="AM17" s="42">
        <f t="shared" si="91"/>
        <v>0</v>
      </c>
      <c r="AN17" s="42">
        <f t="shared" si="91"/>
        <v>0</v>
      </c>
      <c r="AO17" s="28">
        <f t="shared" si="20"/>
        <v>78</v>
      </c>
      <c r="AP17" s="35">
        <f t="shared" si="21"/>
        <v>27.65555</v>
      </c>
      <c r="AQ17" s="51">
        <f t="shared" ref="AQ17:AT17" si="92">AQ31+AQ45+AQ87</f>
        <v>64</v>
      </c>
      <c r="AR17" s="42">
        <f t="shared" si="92"/>
        <v>20.9198</v>
      </c>
      <c r="AS17" s="42">
        <f t="shared" si="92"/>
        <v>20.5952</v>
      </c>
      <c r="AT17" s="42">
        <f t="shared" si="92"/>
        <v>0.324600000000001</v>
      </c>
      <c r="AU17" s="51">
        <f t="shared" ref="AU17:AX17" si="93">AU59+AU73</f>
        <v>14</v>
      </c>
      <c r="AV17" s="42">
        <f t="shared" si="93"/>
        <v>6.99965</v>
      </c>
      <c r="AW17" s="42">
        <f t="shared" si="93"/>
        <v>7.06035</v>
      </c>
      <c r="AX17" s="42">
        <f t="shared" si="93"/>
        <v>0.0607</v>
      </c>
    </row>
    <row r="18" s="1" customFormat="1" ht="14.25" spans="1:50">
      <c r="A18" s="19"/>
      <c r="B18" s="20" t="s">
        <v>35</v>
      </c>
      <c r="C18" s="9">
        <f t="shared" si="0"/>
        <v>4</v>
      </c>
      <c r="D18" s="10">
        <f t="shared" si="26"/>
        <v>-0.2</v>
      </c>
      <c r="E18" s="11">
        <f t="shared" si="2"/>
        <v>0.1023</v>
      </c>
      <c r="F18" s="10">
        <f t="shared" si="27"/>
        <v>-0.884039900249377</v>
      </c>
      <c r="G18" s="20">
        <f t="shared" ref="G18:J18" si="94">G32+G46+G88</f>
        <v>2</v>
      </c>
      <c r="H18" s="21">
        <f t="shared" si="94"/>
        <v>0.0772</v>
      </c>
      <c r="I18" s="21">
        <f t="shared" si="94"/>
        <v>0.075</v>
      </c>
      <c r="J18" s="21">
        <f t="shared" si="94"/>
        <v>0.0022</v>
      </c>
      <c r="K18" s="31">
        <f t="shared" si="29"/>
        <v>-0.83206106870229</v>
      </c>
      <c r="L18" s="20">
        <f t="shared" ref="L18:O18" si="95">L60+L74</f>
        <v>2</v>
      </c>
      <c r="M18" s="21">
        <f t="shared" si="95"/>
        <v>0.0273</v>
      </c>
      <c r="N18" s="21">
        <f t="shared" si="95"/>
        <v>0.0273</v>
      </c>
      <c r="O18" s="21">
        <f t="shared" si="95"/>
        <v>0</v>
      </c>
      <c r="P18" s="31">
        <f t="shared" si="63"/>
        <v>-1</v>
      </c>
      <c r="Q18" s="28">
        <f t="shared" si="8"/>
        <v>22</v>
      </c>
      <c r="R18" s="38">
        <f t="shared" si="9"/>
        <v>-0.0434782608695652</v>
      </c>
      <c r="S18" s="35">
        <f t="shared" si="10"/>
        <v>1.294</v>
      </c>
      <c r="T18" s="38">
        <f t="shared" si="11"/>
        <v>-0.872186169634832</v>
      </c>
      <c r="U18" s="25">
        <f t="shared" ref="U18:X18" si="96">U32+U46+U88</f>
        <v>13</v>
      </c>
      <c r="V18" s="25">
        <f t="shared" si="96"/>
        <v>1.2581</v>
      </c>
      <c r="W18" s="25">
        <f t="shared" si="96"/>
        <v>1.221</v>
      </c>
      <c r="X18" s="25">
        <f t="shared" si="96"/>
        <v>0.0371</v>
      </c>
      <c r="Y18" s="33"/>
      <c r="Z18" s="25">
        <f t="shared" ref="Z18:AC18" si="97">Z60+Z74</f>
        <v>9</v>
      </c>
      <c r="AA18" s="42">
        <f t="shared" si="97"/>
        <v>0.0715</v>
      </c>
      <c r="AB18" s="42">
        <f t="shared" si="97"/>
        <v>0.073</v>
      </c>
      <c r="AC18" s="42">
        <f t="shared" si="97"/>
        <v>0.0015</v>
      </c>
      <c r="AD18" s="38">
        <f t="shared" si="34"/>
        <v>-0.594594594594595</v>
      </c>
      <c r="AE18" s="28">
        <f t="shared" si="16"/>
        <v>5</v>
      </c>
      <c r="AF18" s="35">
        <f t="shared" si="17"/>
        <v>0.8822</v>
      </c>
      <c r="AG18" s="51">
        <f t="shared" ref="AG18:AJ18" si="98">AG32+AG46+AG88</f>
        <v>3</v>
      </c>
      <c r="AH18" s="42">
        <f t="shared" si="98"/>
        <v>0.8713</v>
      </c>
      <c r="AI18" s="42">
        <f t="shared" si="98"/>
        <v>0.8582</v>
      </c>
      <c r="AJ18" s="42">
        <f t="shared" si="98"/>
        <v>0.0131</v>
      </c>
      <c r="AK18" s="51">
        <f t="shared" ref="AK18:AN18" si="99">AK60+AK74</f>
        <v>2</v>
      </c>
      <c r="AL18" s="42">
        <f t="shared" si="99"/>
        <v>0.0203</v>
      </c>
      <c r="AM18" s="42">
        <f t="shared" si="99"/>
        <v>0.024</v>
      </c>
      <c r="AN18" s="42">
        <f t="shared" si="99"/>
        <v>0.0037</v>
      </c>
      <c r="AO18" s="28">
        <f t="shared" si="20"/>
        <v>23</v>
      </c>
      <c r="AP18" s="35">
        <f t="shared" si="21"/>
        <v>10.1241</v>
      </c>
      <c r="AQ18" s="51">
        <f t="shared" ref="AQ18:AT18" si="100">AQ32+AQ46+AQ88</f>
        <v>20</v>
      </c>
      <c r="AR18" s="42">
        <f t="shared" si="100"/>
        <v>10.1398</v>
      </c>
      <c r="AS18" s="42">
        <f t="shared" si="100"/>
        <v>10.0969</v>
      </c>
      <c r="AT18" s="42">
        <f t="shared" si="100"/>
        <v>0.0428999999999994</v>
      </c>
      <c r="AU18" s="51">
        <f t="shared" ref="AU18:AX18" si="101">AU60+AU74</f>
        <v>3</v>
      </c>
      <c r="AV18" s="42">
        <f t="shared" si="101"/>
        <v>0.0235</v>
      </c>
      <c r="AW18" s="42">
        <f t="shared" si="101"/>
        <v>0.0272</v>
      </c>
      <c r="AX18" s="42">
        <f t="shared" si="101"/>
        <v>0.0037</v>
      </c>
    </row>
    <row r="19" s="1" customFormat="1" ht="14.25" spans="1:50">
      <c r="A19" s="19"/>
      <c r="B19" s="20" t="s">
        <v>36</v>
      </c>
      <c r="C19" s="9">
        <f t="shared" si="0"/>
        <v>2</v>
      </c>
      <c r="D19" s="10">
        <f t="shared" si="26"/>
        <v>-0.714285714285714</v>
      </c>
      <c r="E19" s="11">
        <f t="shared" si="2"/>
        <v>0.0798</v>
      </c>
      <c r="F19" s="10">
        <f t="shared" si="27"/>
        <v>-0.966319165998396</v>
      </c>
      <c r="G19" s="20">
        <f t="shared" ref="G19:J19" si="102">G33+G47+G89</f>
        <v>1</v>
      </c>
      <c r="H19" s="21">
        <f t="shared" si="102"/>
        <v>0.07</v>
      </c>
      <c r="I19" s="21">
        <f t="shared" si="102"/>
        <v>0.0679</v>
      </c>
      <c r="J19" s="21">
        <f t="shared" si="102"/>
        <v>0.0021</v>
      </c>
      <c r="K19" s="31">
        <f t="shared" si="29"/>
        <v>1.10000000000024</v>
      </c>
      <c r="L19" s="20">
        <f t="shared" ref="L19:O19" si="103">L61+L75</f>
        <v>1</v>
      </c>
      <c r="M19" s="21">
        <f t="shared" si="103"/>
        <v>0.0119</v>
      </c>
      <c r="N19" s="21">
        <f t="shared" si="103"/>
        <v>0.0119</v>
      </c>
      <c r="O19" s="21">
        <f t="shared" si="103"/>
        <v>0</v>
      </c>
      <c r="P19" s="31" t="s">
        <v>37</v>
      </c>
      <c r="Q19" s="28">
        <f t="shared" si="8"/>
        <v>42</v>
      </c>
      <c r="R19" s="38">
        <f t="shared" si="9"/>
        <v>-0.176470588235294</v>
      </c>
      <c r="S19" s="35">
        <f t="shared" si="10"/>
        <v>14.3943</v>
      </c>
      <c r="T19" s="38">
        <f t="shared" si="11"/>
        <v>-0.359501815463477</v>
      </c>
      <c r="U19" s="25">
        <f t="shared" ref="U19:X19" si="104">U33+U47+U89</f>
        <v>26</v>
      </c>
      <c r="V19" s="25">
        <f t="shared" si="104"/>
        <v>8.9835</v>
      </c>
      <c r="W19" s="25">
        <f t="shared" si="104"/>
        <v>8.8648</v>
      </c>
      <c r="X19" s="25">
        <f t="shared" si="104"/>
        <v>0.118699999999999</v>
      </c>
      <c r="Y19" s="33"/>
      <c r="Z19" s="25">
        <f t="shared" ref="Z19:AC19" si="105">Z61+Z75</f>
        <v>16</v>
      </c>
      <c r="AA19" s="42">
        <f t="shared" si="105"/>
        <v>5.4973</v>
      </c>
      <c r="AB19" s="42">
        <f t="shared" si="105"/>
        <v>5.5295</v>
      </c>
      <c r="AC19" s="42">
        <f t="shared" si="105"/>
        <v>0.0322</v>
      </c>
      <c r="AD19" s="38">
        <f t="shared" si="34"/>
        <v>-0.957798165137615</v>
      </c>
      <c r="AE19" s="28">
        <f t="shared" si="16"/>
        <v>7</v>
      </c>
      <c r="AF19" s="35">
        <f t="shared" si="17"/>
        <v>2.3693</v>
      </c>
      <c r="AG19" s="51">
        <f t="shared" ref="AG19:AJ19" si="106">AG33+AG47+AG89</f>
        <v>7</v>
      </c>
      <c r="AH19" s="42">
        <f t="shared" si="106"/>
        <v>2.3703</v>
      </c>
      <c r="AI19" s="42">
        <f t="shared" si="106"/>
        <v>2.3693</v>
      </c>
      <c r="AJ19" s="42">
        <f t="shared" si="106"/>
        <v>0.00099999999999989</v>
      </c>
      <c r="AK19" s="51">
        <f t="shared" ref="AK19:AN19" si="107">AK61+AK75</f>
        <v>0</v>
      </c>
      <c r="AL19" s="42">
        <f t="shared" si="107"/>
        <v>0</v>
      </c>
      <c r="AM19" s="42">
        <f t="shared" si="107"/>
        <v>0</v>
      </c>
      <c r="AN19" s="42">
        <f t="shared" si="107"/>
        <v>0</v>
      </c>
      <c r="AO19" s="28">
        <f t="shared" si="20"/>
        <v>51</v>
      </c>
      <c r="AP19" s="35">
        <f t="shared" si="21"/>
        <v>22.4736</v>
      </c>
      <c r="AQ19" s="51">
        <f t="shared" ref="AQ19:AT19" si="108">AQ33+AQ47+AQ89</f>
        <v>30</v>
      </c>
      <c r="AR19" s="42">
        <f t="shared" si="108"/>
        <v>13.518</v>
      </c>
      <c r="AS19" s="42">
        <f t="shared" si="108"/>
        <v>13.4019</v>
      </c>
      <c r="AT19" s="42">
        <f t="shared" si="108"/>
        <v>0.1161</v>
      </c>
      <c r="AU19" s="51">
        <f t="shared" ref="AU19:AX19" si="109">AU61+AU75</f>
        <v>21</v>
      </c>
      <c r="AV19" s="42">
        <f t="shared" si="109"/>
        <v>8.3087</v>
      </c>
      <c r="AW19" s="42">
        <f t="shared" si="109"/>
        <v>9.0717</v>
      </c>
      <c r="AX19" s="42">
        <f t="shared" si="109"/>
        <v>0.763</v>
      </c>
    </row>
    <row r="20" s="1" customFormat="1" ht="14.25" spans="1:50">
      <c r="A20" s="19"/>
      <c r="B20" s="20" t="s">
        <v>38</v>
      </c>
      <c r="C20" s="9">
        <f t="shared" si="0"/>
        <v>7</v>
      </c>
      <c r="D20" s="10">
        <f t="shared" si="26"/>
        <v>0.166666666666667</v>
      </c>
      <c r="E20" s="11">
        <f t="shared" si="2"/>
        <v>0.4436</v>
      </c>
      <c r="F20" s="10">
        <f t="shared" si="27"/>
        <v>-0.781402454048194</v>
      </c>
      <c r="G20" s="20">
        <f t="shared" ref="G20:J20" si="110">G34+G48+G90</f>
        <v>7</v>
      </c>
      <c r="H20" s="21">
        <f t="shared" si="110"/>
        <v>0.4589</v>
      </c>
      <c r="I20" s="21">
        <f t="shared" si="110"/>
        <v>0.4436</v>
      </c>
      <c r="J20" s="21">
        <f t="shared" si="110"/>
        <v>0.0153</v>
      </c>
      <c r="K20" s="31">
        <f t="shared" si="29"/>
        <v>4.88461538461522</v>
      </c>
      <c r="L20" s="20">
        <f t="shared" ref="L20:O20" si="111">L62+L76</f>
        <v>0</v>
      </c>
      <c r="M20" s="21">
        <f t="shared" si="111"/>
        <v>0</v>
      </c>
      <c r="N20" s="21">
        <f t="shared" si="111"/>
        <v>0</v>
      </c>
      <c r="O20" s="21">
        <f t="shared" si="111"/>
        <v>0</v>
      </c>
      <c r="P20" s="31" t="s">
        <v>37</v>
      </c>
      <c r="Q20" s="28">
        <f t="shared" si="8"/>
        <v>55</v>
      </c>
      <c r="R20" s="38">
        <f t="shared" si="9"/>
        <v>0.0784313725490196</v>
      </c>
      <c r="S20" s="35">
        <f t="shared" si="10"/>
        <v>11.933627</v>
      </c>
      <c r="T20" s="38">
        <f t="shared" si="11"/>
        <v>0.0436874786821875</v>
      </c>
      <c r="U20" s="25">
        <f t="shared" ref="U20:X20" si="112">U34+U48+U90</f>
        <v>51</v>
      </c>
      <c r="V20" s="25">
        <f t="shared" si="112"/>
        <v>11.3767</v>
      </c>
      <c r="W20" s="25">
        <f t="shared" si="112"/>
        <v>11.2341</v>
      </c>
      <c r="X20" s="25">
        <f t="shared" si="112"/>
        <v>0.142599999999999</v>
      </c>
      <c r="Y20" s="33"/>
      <c r="Z20" s="25">
        <f t="shared" ref="Z20:AC20" si="113">Z62+Z76</f>
        <v>4</v>
      </c>
      <c r="AA20" s="42">
        <f t="shared" si="113"/>
        <v>0.657527</v>
      </c>
      <c r="AB20" s="42">
        <f t="shared" si="113"/>
        <v>0.699527</v>
      </c>
      <c r="AC20" s="42">
        <f t="shared" si="113"/>
        <v>0.042</v>
      </c>
      <c r="AD20" s="38">
        <f t="shared" si="34"/>
        <v>-0.106382978723404</v>
      </c>
      <c r="AE20" s="28">
        <f t="shared" si="16"/>
        <v>6</v>
      </c>
      <c r="AF20" s="35">
        <f t="shared" si="17"/>
        <v>2.0293</v>
      </c>
      <c r="AG20" s="51">
        <f t="shared" ref="AG20:AJ20" si="114">AG34+AG48+AG90</f>
        <v>5</v>
      </c>
      <c r="AH20" s="42">
        <f t="shared" si="114"/>
        <v>0.6119</v>
      </c>
      <c r="AI20" s="42">
        <f t="shared" si="114"/>
        <v>0.6093</v>
      </c>
      <c r="AJ20" s="42">
        <f t="shared" si="114"/>
        <v>0.00260000000000007</v>
      </c>
      <c r="AK20" s="51">
        <f t="shared" ref="AK20:AN20" si="115">AK62+AK76</f>
        <v>1</v>
      </c>
      <c r="AL20" s="42">
        <f t="shared" si="115"/>
        <v>1.41</v>
      </c>
      <c r="AM20" s="42">
        <f t="shared" si="115"/>
        <v>1.42</v>
      </c>
      <c r="AN20" s="42">
        <f t="shared" si="115"/>
        <v>0.01</v>
      </c>
      <c r="AO20" s="28">
        <f t="shared" si="20"/>
        <v>51</v>
      </c>
      <c r="AP20" s="35">
        <f t="shared" si="21"/>
        <v>11.4341</v>
      </c>
      <c r="AQ20" s="51">
        <f t="shared" ref="AQ20:AT20" si="116">AQ34+AQ48+AQ90</f>
        <v>37</v>
      </c>
      <c r="AR20" s="42">
        <f t="shared" si="116"/>
        <v>6.891</v>
      </c>
      <c r="AS20" s="42">
        <f t="shared" si="116"/>
        <v>6.7891</v>
      </c>
      <c r="AT20" s="42">
        <f t="shared" si="116"/>
        <v>0.1019</v>
      </c>
      <c r="AU20" s="51">
        <f t="shared" ref="AU20:AX20" si="117">AU62+AU76</f>
        <v>14</v>
      </c>
      <c r="AV20" s="42">
        <f t="shared" si="117"/>
        <v>4.598</v>
      </c>
      <c r="AW20" s="42">
        <f t="shared" si="117"/>
        <v>4.645</v>
      </c>
      <c r="AX20" s="42">
        <f t="shared" si="117"/>
        <v>0.047</v>
      </c>
    </row>
    <row r="21" s="1" customFormat="1" ht="14.25" spans="1:50">
      <c r="A21" s="19"/>
      <c r="B21" s="20" t="s">
        <v>39</v>
      </c>
      <c r="C21" s="9">
        <f t="shared" si="0"/>
        <v>9</v>
      </c>
      <c r="D21" s="10">
        <f t="shared" si="26"/>
        <v>0.5</v>
      </c>
      <c r="E21" s="11">
        <f t="shared" si="2"/>
        <v>1.5595</v>
      </c>
      <c r="F21" s="10">
        <f t="shared" si="27"/>
        <v>-0.195428984161379</v>
      </c>
      <c r="G21" s="20">
        <f t="shared" ref="G21:J21" si="118">G35+G49+G91</f>
        <v>8</v>
      </c>
      <c r="H21" s="21">
        <f t="shared" si="118"/>
        <v>0.9583</v>
      </c>
      <c r="I21" s="21">
        <f t="shared" si="118"/>
        <v>0.9345</v>
      </c>
      <c r="J21" s="21">
        <f t="shared" si="118"/>
        <v>0.0238</v>
      </c>
      <c r="K21" s="31">
        <f t="shared" si="29"/>
        <v>-0.471111111111111</v>
      </c>
      <c r="L21" s="20">
        <f t="shared" ref="L21:O21" si="119">L63+L77</f>
        <v>1</v>
      </c>
      <c r="M21" s="21">
        <f t="shared" si="119"/>
        <v>0.62</v>
      </c>
      <c r="N21" s="21">
        <f t="shared" si="119"/>
        <v>0.625</v>
      </c>
      <c r="O21" s="21">
        <f t="shared" si="119"/>
        <v>0.005</v>
      </c>
      <c r="P21" s="31" t="s">
        <v>37</v>
      </c>
      <c r="Q21" s="28">
        <f t="shared" si="8"/>
        <v>40</v>
      </c>
      <c r="R21" s="38">
        <f t="shared" si="9"/>
        <v>0.176470588235294</v>
      </c>
      <c r="S21" s="35">
        <f t="shared" si="10"/>
        <v>12.4974</v>
      </c>
      <c r="T21" s="38">
        <f t="shared" si="11"/>
        <v>-0.444388377743347</v>
      </c>
      <c r="U21" s="25">
        <f t="shared" ref="U21:X21" si="120">U35+U49+U91</f>
        <v>35</v>
      </c>
      <c r="V21" s="25">
        <f t="shared" si="120"/>
        <v>8.7521</v>
      </c>
      <c r="W21" s="25">
        <f t="shared" si="120"/>
        <v>8.4795</v>
      </c>
      <c r="X21" s="25">
        <f t="shared" si="120"/>
        <v>0.272600000000001</v>
      </c>
      <c r="Y21" s="33"/>
      <c r="Z21" s="25">
        <f t="shared" ref="Z21:AC21" si="121">Z63+Z77</f>
        <v>5</v>
      </c>
      <c r="AA21" s="42">
        <f t="shared" si="121"/>
        <v>3.9969</v>
      </c>
      <c r="AB21" s="42">
        <f t="shared" si="121"/>
        <v>4.0179</v>
      </c>
      <c r="AC21" s="42">
        <f t="shared" si="121"/>
        <v>0.021</v>
      </c>
      <c r="AD21" s="38">
        <f t="shared" si="34"/>
        <v>-0.522727272727273</v>
      </c>
      <c r="AE21" s="28">
        <f t="shared" si="16"/>
        <v>6</v>
      </c>
      <c r="AF21" s="35">
        <f t="shared" si="17"/>
        <v>1.9383</v>
      </c>
      <c r="AG21" s="51">
        <f t="shared" ref="AG21:AJ21" si="122">AG35+AG49+AG91</f>
        <v>4</v>
      </c>
      <c r="AH21" s="42">
        <f t="shared" si="122"/>
        <v>1.6671</v>
      </c>
      <c r="AI21" s="42">
        <f t="shared" si="122"/>
        <v>1.6221</v>
      </c>
      <c r="AJ21" s="42">
        <f t="shared" si="122"/>
        <v>0.0449999999999999</v>
      </c>
      <c r="AK21" s="51">
        <f t="shared" ref="AK21:AN21" si="123">AK63+AK77</f>
        <v>2</v>
      </c>
      <c r="AL21" s="42">
        <f t="shared" si="123"/>
        <v>0.3122</v>
      </c>
      <c r="AM21" s="42">
        <f t="shared" si="123"/>
        <v>0.3162</v>
      </c>
      <c r="AN21" s="42">
        <f t="shared" si="123"/>
        <v>0.004</v>
      </c>
      <c r="AO21" s="28">
        <f t="shared" si="20"/>
        <v>34</v>
      </c>
      <c r="AP21" s="35">
        <f t="shared" si="21"/>
        <v>22.49305</v>
      </c>
      <c r="AQ21" s="51">
        <f t="shared" ref="AQ21:AT21" si="124">AQ35+AQ49+AQ91</f>
        <v>23</v>
      </c>
      <c r="AR21" s="42">
        <f t="shared" si="124"/>
        <v>10.2421</v>
      </c>
      <c r="AS21" s="42">
        <f t="shared" si="124"/>
        <v>10.1206</v>
      </c>
      <c r="AT21" s="42">
        <f t="shared" si="124"/>
        <v>0.1215</v>
      </c>
      <c r="AU21" s="51">
        <f t="shared" ref="AU21:AX21" si="125">AU63+AU77</f>
        <v>11</v>
      </c>
      <c r="AV21" s="42">
        <f t="shared" si="125"/>
        <v>12.32845</v>
      </c>
      <c r="AW21" s="42">
        <f t="shared" si="125"/>
        <v>12.37245</v>
      </c>
      <c r="AX21" s="42">
        <f t="shared" si="125"/>
        <v>0.044</v>
      </c>
    </row>
    <row r="22" s="1" customFormat="1" ht="14.25" spans="1:50">
      <c r="A22" s="19"/>
      <c r="B22" s="20" t="s">
        <v>40</v>
      </c>
      <c r="C22" s="9">
        <f t="shared" si="0"/>
        <v>3</v>
      </c>
      <c r="D22" s="10">
        <f t="shared" si="26"/>
        <v>0</v>
      </c>
      <c r="E22" s="11">
        <f t="shared" si="2"/>
        <v>0.2547</v>
      </c>
      <c r="F22" s="10">
        <f t="shared" si="27"/>
        <v>-0.917997424339987</v>
      </c>
      <c r="G22" s="20">
        <f t="shared" ref="G22:J22" si="126">G36+G50+G92</f>
        <v>3</v>
      </c>
      <c r="H22" s="21">
        <f t="shared" si="126"/>
        <v>0.2788</v>
      </c>
      <c r="I22" s="21">
        <f t="shared" si="126"/>
        <v>0.2547</v>
      </c>
      <c r="J22" s="21">
        <f t="shared" si="126"/>
        <v>0.0241</v>
      </c>
      <c r="K22" s="31" t="s">
        <v>25</v>
      </c>
      <c r="L22" s="20">
        <f t="shared" ref="L22:O22" si="127">L64+L78</f>
        <v>0</v>
      </c>
      <c r="M22" s="21">
        <f t="shared" si="127"/>
        <v>0</v>
      </c>
      <c r="N22" s="21">
        <f t="shared" si="127"/>
        <v>0</v>
      </c>
      <c r="O22" s="21">
        <f t="shared" si="127"/>
        <v>0</v>
      </c>
      <c r="P22" s="31" t="s">
        <v>37</v>
      </c>
      <c r="Q22" s="28">
        <f t="shared" si="8"/>
        <v>43</v>
      </c>
      <c r="R22" s="38">
        <f t="shared" si="9"/>
        <v>-0.0851063829787234</v>
      </c>
      <c r="S22" s="35">
        <f t="shared" si="10"/>
        <v>42.3504</v>
      </c>
      <c r="T22" s="38">
        <f t="shared" si="11"/>
        <v>-0.560113299617661</v>
      </c>
      <c r="U22" s="25">
        <f t="shared" ref="U22:X22" si="128">U36+U50+U92</f>
        <v>29</v>
      </c>
      <c r="V22" s="25">
        <f t="shared" si="128"/>
        <v>29.1777</v>
      </c>
      <c r="W22" s="25">
        <f t="shared" si="128"/>
        <v>28.7186</v>
      </c>
      <c r="X22" s="25">
        <f t="shared" si="128"/>
        <v>0.4591</v>
      </c>
      <c r="Y22" s="33"/>
      <c r="Z22" s="25">
        <f t="shared" ref="Z22:AC22" si="129">Z64+Z78</f>
        <v>14</v>
      </c>
      <c r="AA22" s="42">
        <f t="shared" si="129"/>
        <v>13.4935</v>
      </c>
      <c r="AB22" s="42">
        <f t="shared" si="129"/>
        <v>13.6318</v>
      </c>
      <c r="AC22" s="42">
        <f t="shared" si="129"/>
        <v>0.1383</v>
      </c>
      <c r="AD22" s="38">
        <f t="shared" si="34"/>
        <v>-0.912579013906447</v>
      </c>
      <c r="AE22" s="28">
        <f t="shared" si="16"/>
        <v>3</v>
      </c>
      <c r="AF22" s="35">
        <f t="shared" si="17"/>
        <v>3.106</v>
      </c>
      <c r="AG22" s="51">
        <f t="shared" ref="AG22:AJ22" si="130">AG36+AG50+AG92</f>
        <v>0</v>
      </c>
      <c r="AH22" s="42">
        <f t="shared" si="130"/>
        <v>0</v>
      </c>
      <c r="AI22" s="42">
        <f t="shared" si="130"/>
        <v>0</v>
      </c>
      <c r="AJ22" s="42">
        <f t="shared" si="130"/>
        <v>0</v>
      </c>
      <c r="AK22" s="51">
        <f t="shared" ref="AK22:AN22" si="131">AK64+AK78</f>
        <v>3</v>
      </c>
      <c r="AL22" s="42">
        <f t="shared" si="131"/>
        <v>3.079</v>
      </c>
      <c r="AM22" s="42">
        <f t="shared" si="131"/>
        <v>3.106</v>
      </c>
      <c r="AN22" s="42">
        <f t="shared" si="131"/>
        <v>0.027</v>
      </c>
      <c r="AO22" s="28">
        <f t="shared" si="20"/>
        <v>47</v>
      </c>
      <c r="AP22" s="35">
        <f t="shared" si="21"/>
        <v>96.2757</v>
      </c>
      <c r="AQ22" s="51">
        <f t="shared" ref="AQ22:AT22" si="132">AQ36+AQ50+AQ92</f>
        <v>29</v>
      </c>
      <c r="AR22" s="42">
        <f t="shared" si="132"/>
        <v>79.6588</v>
      </c>
      <c r="AS22" s="42">
        <f t="shared" si="132"/>
        <v>79.3817</v>
      </c>
      <c r="AT22" s="42">
        <f t="shared" si="132"/>
        <v>0.277099999999994</v>
      </c>
      <c r="AU22" s="51">
        <f t="shared" ref="AU22:AX22" si="133">AU64+AU78</f>
        <v>18</v>
      </c>
      <c r="AV22" s="42">
        <f t="shared" si="133"/>
        <v>15.312</v>
      </c>
      <c r="AW22" s="42">
        <f t="shared" si="133"/>
        <v>16.894</v>
      </c>
      <c r="AX22" s="42">
        <f t="shared" si="133"/>
        <v>1.582</v>
      </c>
    </row>
    <row r="23" s="1" customFormat="1" ht="14.25" spans="1:50">
      <c r="A23" s="19"/>
      <c r="B23" s="20" t="s">
        <v>41</v>
      </c>
      <c r="C23" s="9">
        <f t="shared" si="0"/>
        <v>2</v>
      </c>
      <c r="D23" s="10">
        <f t="shared" si="26"/>
        <v>-0.6</v>
      </c>
      <c r="E23" s="11">
        <f t="shared" si="2"/>
        <v>0.3247</v>
      </c>
      <c r="F23" s="10">
        <f t="shared" si="27"/>
        <v>0.858614768174013</v>
      </c>
      <c r="G23" s="20">
        <f t="shared" ref="G23:J23" si="134">G37+G51+G93</f>
        <v>1</v>
      </c>
      <c r="H23" s="21">
        <f t="shared" si="134"/>
        <v>0.0351</v>
      </c>
      <c r="I23" s="21">
        <f t="shared" si="134"/>
        <v>0.0347</v>
      </c>
      <c r="J23" s="21">
        <f t="shared" si="134"/>
        <v>0.000399999999999998</v>
      </c>
      <c r="K23" s="31">
        <f t="shared" ref="K23:K52" si="135">(J23-AJ23)/AJ23</f>
        <v>-0.906976744186047</v>
      </c>
      <c r="L23" s="20">
        <f t="shared" ref="L23:O23" si="136">L65+L79</f>
        <v>1</v>
      </c>
      <c r="M23" s="21">
        <f t="shared" si="136"/>
        <v>0.29</v>
      </c>
      <c r="N23" s="21">
        <f t="shared" si="136"/>
        <v>0.29</v>
      </c>
      <c r="O23" s="21">
        <f t="shared" si="136"/>
        <v>0</v>
      </c>
      <c r="P23" s="31" t="s">
        <v>37</v>
      </c>
      <c r="Q23" s="28">
        <f t="shared" si="8"/>
        <v>21</v>
      </c>
      <c r="R23" s="38">
        <f t="shared" si="9"/>
        <v>0.105263157894737</v>
      </c>
      <c r="S23" s="35">
        <f t="shared" si="10"/>
        <v>2.3678</v>
      </c>
      <c r="T23" s="38">
        <f t="shared" si="11"/>
        <v>-0.313482168744564</v>
      </c>
      <c r="U23" s="25">
        <f t="shared" ref="U23:X23" si="137">U37+U51+U93</f>
        <v>12</v>
      </c>
      <c r="V23" s="25">
        <f t="shared" si="137"/>
        <v>1.835</v>
      </c>
      <c r="W23" s="25">
        <f t="shared" si="137"/>
        <v>1.7644</v>
      </c>
      <c r="X23" s="25">
        <f t="shared" si="137"/>
        <v>0.0706000000000001</v>
      </c>
      <c r="Y23" s="33"/>
      <c r="Z23" s="25">
        <f t="shared" ref="Z23:AC23" si="138">Z65+Z79</f>
        <v>9</v>
      </c>
      <c r="AA23" s="42">
        <f t="shared" si="138"/>
        <v>0.5978</v>
      </c>
      <c r="AB23" s="42">
        <f t="shared" si="138"/>
        <v>0.6034</v>
      </c>
      <c r="AC23" s="42">
        <f t="shared" si="138"/>
        <v>0.0056</v>
      </c>
      <c r="AD23" s="38">
        <f t="shared" si="34"/>
        <v>-0.253333333333333</v>
      </c>
      <c r="AE23" s="28">
        <f t="shared" si="16"/>
        <v>5</v>
      </c>
      <c r="AF23" s="35">
        <f t="shared" si="17"/>
        <v>0.1747</v>
      </c>
      <c r="AG23" s="51">
        <f t="shared" ref="AG23:AJ23" si="139">AG37+AG51+AG93</f>
        <v>5</v>
      </c>
      <c r="AH23" s="42">
        <f t="shared" si="139"/>
        <v>0.179</v>
      </c>
      <c r="AI23" s="42">
        <f t="shared" si="139"/>
        <v>0.1747</v>
      </c>
      <c r="AJ23" s="42">
        <f t="shared" si="139"/>
        <v>0.0043</v>
      </c>
      <c r="AK23" s="51">
        <f t="shared" ref="AK23:AN23" si="140">AK65+AK79</f>
        <v>0</v>
      </c>
      <c r="AL23" s="42">
        <f t="shared" si="140"/>
        <v>0</v>
      </c>
      <c r="AM23" s="42">
        <f t="shared" si="140"/>
        <v>0</v>
      </c>
      <c r="AN23" s="42">
        <f t="shared" si="140"/>
        <v>0</v>
      </c>
      <c r="AO23" s="28">
        <f t="shared" si="20"/>
        <v>19</v>
      </c>
      <c r="AP23" s="35">
        <f t="shared" si="21"/>
        <v>3.449</v>
      </c>
      <c r="AQ23" s="51">
        <f t="shared" ref="AQ23:AT23" si="141">AQ37+AQ51+AQ93</f>
        <v>16</v>
      </c>
      <c r="AR23" s="42">
        <f t="shared" si="141"/>
        <v>3.4744</v>
      </c>
      <c r="AS23" s="42">
        <f t="shared" si="141"/>
        <v>3.4389</v>
      </c>
      <c r="AT23" s="42">
        <f t="shared" si="141"/>
        <v>0.0355000000000002</v>
      </c>
      <c r="AU23" s="51">
        <f t="shared" ref="AU23:AX23" si="142">AU65+AU79</f>
        <v>3</v>
      </c>
      <c r="AV23" s="42">
        <f t="shared" si="142"/>
        <v>0.0026</v>
      </c>
      <c r="AW23" s="42">
        <f t="shared" si="142"/>
        <v>0.0101</v>
      </c>
      <c r="AX23" s="42">
        <f t="shared" si="142"/>
        <v>0.0075</v>
      </c>
    </row>
    <row r="24" s="1" customFormat="1" ht="14.25" spans="1:50">
      <c r="A24" s="22"/>
      <c r="B24" s="20" t="s">
        <v>42</v>
      </c>
      <c r="C24" s="9">
        <f t="shared" si="0"/>
        <v>9</v>
      </c>
      <c r="D24" s="10">
        <f t="shared" si="26"/>
        <v>2</v>
      </c>
      <c r="E24" s="11">
        <f t="shared" si="2"/>
        <v>0.7665</v>
      </c>
      <c r="F24" s="10">
        <f t="shared" si="27"/>
        <v>-0.51324061726043</v>
      </c>
      <c r="G24" s="20">
        <f t="shared" ref="G24:J24" si="143">G38+G52+G94</f>
        <v>8</v>
      </c>
      <c r="H24" s="21">
        <f t="shared" si="143"/>
        <v>0.7837</v>
      </c>
      <c r="I24" s="21">
        <f t="shared" si="143"/>
        <v>0.7518</v>
      </c>
      <c r="J24" s="21">
        <f t="shared" si="143"/>
        <v>0.0318999999999999</v>
      </c>
      <c r="K24" s="31">
        <f t="shared" si="135"/>
        <v>6.41860465116283</v>
      </c>
      <c r="L24" s="20">
        <f t="shared" ref="L24:O24" si="144">L66+L80</f>
        <v>1</v>
      </c>
      <c r="M24" s="21">
        <f t="shared" si="144"/>
        <v>0.0137</v>
      </c>
      <c r="N24" s="21">
        <f t="shared" si="144"/>
        <v>0.0147</v>
      </c>
      <c r="O24" s="21">
        <f t="shared" si="144"/>
        <v>0.001</v>
      </c>
      <c r="P24" s="31" t="s">
        <v>37</v>
      </c>
      <c r="Q24" s="28">
        <f t="shared" si="8"/>
        <v>37</v>
      </c>
      <c r="R24" s="38">
        <f t="shared" si="9"/>
        <v>0.761904761904762</v>
      </c>
      <c r="S24" s="35">
        <f t="shared" si="10"/>
        <v>5.28785</v>
      </c>
      <c r="T24" s="38">
        <f t="shared" si="11"/>
        <v>0.587323267192988</v>
      </c>
      <c r="U24" s="25">
        <f t="shared" ref="U24:X24" si="145">U38+U52+U94</f>
        <v>25</v>
      </c>
      <c r="V24" s="25">
        <f t="shared" si="145"/>
        <v>4.2269</v>
      </c>
      <c r="W24" s="25">
        <f t="shared" si="145"/>
        <v>4.1024</v>
      </c>
      <c r="X24" s="25">
        <f t="shared" si="145"/>
        <v>0.1245</v>
      </c>
      <c r="Y24" s="33"/>
      <c r="Z24" s="25">
        <f t="shared" ref="Z24:AC24" si="146">Z66+Z80</f>
        <v>12</v>
      </c>
      <c r="AA24" s="42">
        <f t="shared" si="146"/>
        <v>1.16135</v>
      </c>
      <c r="AB24" s="42">
        <f t="shared" si="146"/>
        <v>1.18545</v>
      </c>
      <c r="AC24" s="42">
        <f t="shared" si="146"/>
        <v>0.0241</v>
      </c>
      <c r="AD24" s="38">
        <f t="shared" si="34"/>
        <v>1.2952380952381</v>
      </c>
      <c r="AE24" s="28">
        <f t="shared" si="16"/>
        <v>3</v>
      </c>
      <c r="AF24" s="35">
        <f t="shared" si="17"/>
        <v>1.5747</v>
      </c>
      <c r="AG24" s="51">
        <f t="shared" ref="AG24:AJ24" si="147">AG38+AG52+AG94</f>
        <v>1</v>
      </c>
      <c r="AH24" s="42">
        <f t="shared" si="147"/>
        <v>0.5372</v>
      </c>
      <c r="AI24" s="42">
        <f t="shared" si="147"/>
        <v>0.5329</v>
      </c>
      <c r="AJ24" s="42">
        <f t="shared" si="147"/>
        <v>0.00429999999999997</v>
      </c>
      <c r="AK24" s="51">
        <f t="shared" ref="AK24:AN24" si="148">AK66+AK80</f>
        <v>2</v>
      </c>
      <c r="AL24" s="42">
        <f t="shared" si="148"/>
        <v>1.0378</v>
      </c>
      <c r="AM24" s="42">
        <f t="shared" si="148"/>
        <v>1.0418</v>
      </c>
      <c r="AN24" s="42">
        <f t="shared" si="148"/>
        <v>0.004</v>
      </c>
      <c r="AO24" s="28">
        <f t="shared" si="20"/>
        <v>21</v>
      </c>
      <c r="AP24" s="35">
        <f t="shared" si="21"/>
        <v>3.3313</v>
      </c>
      <c r="AQ24" s="51">
        <f t="shared" ref="AQ24:AT24" si="149">AQ38+AQ52+AQ94</f>
        <v>13</v>
      </c>
      <c r="AR24" s="42">
        <f t="shared" si="149"/>
        <v>1.4873</v>
      </c>
      <c r="AS24" s="42">
        <f t="shared" si="149"/>
        <v>1.3977</v>
      </c>
      <c r="AT24" s="42">
        <f t="shared" si="149"/>
        <v>0.0896</v>
      </c>
      <c r="AU24" s="51">
        <f t="shared" ref="AU24:AX24" si="150">AU66+AU80</f>
        <v>8</v>
      </c>
      <c r="AV24" s="42">
        <f t="shared" si="150"/>
        <v>1.9231</v>
      </c>
      <c r="AW24" s="42">
        <f t="shared" si="150"/>
        <v>1.9336</v>
      </c>
      <c r="AX24" s="42">
        <f t="shared" si="150"/>
        <v>0.0105</v>
      </c>
    </row>
    <row r="25" s="1" customFormat="1" ht="14.25" spans="1:50">
      <c r="A25" s="23" t="s">
        <v>19</v>
      </c>
      <c r="B25" s="24" t="s">
        <v>28</v>
      </c>
      <c r="C25" s="25"/>
      <c r="D25" s="25"/>
      <c r="E25" s="25"/>
      <c r="F25" s="25"/>
      <c r="G25" s="26">
        <v>7</v>
      </c>
      <c r="H25" s="26">
        <v>1.4618</v>
      </c>
      <c r="I25" s="26">
        <v>1.3688</v>
      </c>
      <c r="J25" s="28">
        <f t="shared" ref="J25:J52" si="151">H25-I25</f>
        <v>0.093</v>
      </c>
      <c r="K25" s="33">
        <f t="shared" si="135"/>
        <v>-0.612500000000002</v>
      </c>
      <c r="L25" s="25"/>
      <c r="M25" s="25"/>
      <c r="N25" s="25"/>
      <c r="O25" s="25"/>
      <c r="P25" s="25"/>
      <c r="Q25" s="25"/>
      <c r="R25" s="25"/>
      <c r="S25" s="25"/>
      <c r="T25" s="25"/>
      <c r="U25" s="40">
        <v>122</v>
      </c>
      <c r="V25" s="40">
        <v>96.4596</v>
      </c>
      <c r="W25" s="40">
        <v>93.6445</v>
      </c>
      <c r="X25" s="28">
        <f t="shared" ref="X25:X52" si="152">V25-W25</f>
        <v>2.8151</v>
      </c>
      <c r="Y25" s="33">
        <f t="shared" ref="Y25:Y52" si="153">(X25-AT25)/AT25</f>
        <v>1.73842412451362</v>
      </c>
      <c r="Z25" s="25"/>
      <c r="AA25" s="25"/>
      <c r="AB25" s="25"/>
      <c r="AC25" s="25"/>
      <c r="AD25" s="25"/>
      <c r="AE25" s="25"/>
      <c r="AF25" s="25"/>
      <c r="AG25" s="26">
        <v>14</v>
      </c>
      <c r="AH25" s="26">
        <v>8.1331</v>
      </c>
      <c r="AI25" s="26">
        <v>7.8931</v>
      </c>
      <c r="AJ25" s="28">
        <f t="shared" ref="AJ25:AJ52" si="154">AH25-AI25</f>
        <v>0.240000000000001</v>
      </c>
      <c r="AK25" s="25"/>
      <c r="AL25" s="25"/>
      <c r="AM25" s="25"/>
      <c r="AN25" s="25"/>
      <c r="AO25" s="25"/>
      <c r="AP25" s="25"/>
      <c r="AQ25" s="26">
        <v>77</v>
      </c>
      <c r="AR25" s="26">
        <v>47.3028</v>
      </c>
      <c r="AS25" s="26">
        <v>46.2748</v>
      </c>
      <c r="AT25" s="28">
        <f t="shared" ref="AT25:AT52" si="155">AR25-AS25</f>
        <v>1.028</v>
      </c>
      <c r="AU25" s="25"/>
      <c r="AV25" s="25"/>
      <c r="AW25" s="25"/>
      <c r="AX25" s="25"/>
    </row>
    <row r="26" s="1" customFormat="1" ht="14.25" spans="1:50">
      <c r="A26" s="13"/>
      <c r="B26" s="24" t="s">
        <v>29</v>
      </c>
      <c r="C26" s="25"/>
      <c r="D26" s="25"/>
      <c r="E26" s="25"/>
      <c r="F26" s="25"/>
      <c r="G26" s="26">
        <v>6</v>
      </c>
      <c r="H26" s="26">
        <v>0.9294</v>
      </c>
      <c r="I26" s="26">
        <v>0.9024</v>
      </c>
      <c r="J26" s="28">
        <f t="shared" si="151"/>
        <v>0.027</v>
      </c>
      <c r="K26" s="33">
        <f t="shared" si="135"/>
        <v>-0.232954545454545</v>
      </c>
      <c r="L26" s="25"/>
      <c r="M26" s="25"/>
      <c r="N26" s="25"/>
      <c r="O26" s="25"/>
      <c r="P26" s="25"/>
      <c r="Q26" s="25"/>
      <c r="R26" s="25"/>
      <c r="S26" s="25"/>
      <c r="T26" s="25"/>
      <c r="U26" s="40">
        <v>42</v>
      </c>
      <c r="V26" s="40">
        <v>7.5596</v>
      </c>
      <c r="W26" s="40">
        <v>7.1586</v>
      </c>
      <c r="X26" s="28">
        <f t="shared" si="152"/>
        <v>0.401</v>
      </c>
      <c r="Y26" s="33">
        <f t="shared" si="153"/>
        <v>0.305763594920228</v>
      </c>
      <c r="Z26" s="25"/>
      <c r="AA26" s="25"/>
      <c r="AB26" s="25"/>
      <c r="AC26" s="25"/>
      <c r="AD26" s="25"/>
      <c r="AE26" s="25"/>
      <c r="AF26" s="25"/>
      <c r="AG26" s="26">
        <v>13</v>
      </c>
      <c r="AH26" s="26">
        <v>0.7976</v>
      </c>
      <c r="AI26" s="26">
        <v>0.7624</v>
      </c>
      <c r="AJ26" s="28">
        <f t="shared" si="154"/>
        <v>0.0352</v>
      </c>
      <c r="AK26" s="25"/>
      <c r="AL26" s="25"/>
      <c r="AM26" s="25"/>
      <c r="AN26" s="25"/>
      <c r="AO26" s="25"/>
      <c r="AP26" s="25"/>
      <c r="AQ26" s="26">
        <v>68</v>
      </c>
      <c r="AR26" s="26">
        <v>37.8764</v>
      </c>
      <c r="AS26" s="26">
        <v>37.5693</v>
      </c>
      <c r="AT26" s="28">
        <f t="shared" si="155"/>
        <v>0.307099999999998</v>
      </c>
      <c r="AU26" s="25"/>
      <c r="AV26" s="25"/>
      <c r="AW26" s="25"/>
      <c r="AX26" s="25"/>
    </row>
    <row r="27" s="1" customFormat="1" ht="14.25" spans="1:50">
      <c r="A27" s="13"/>
      <c r="B27" s="24" t="s">
        <v>30</v>
      </c>
      <c r="C27" s="25"/>
      <c r="D27" s="25"/>
      <c r="E27" s="25"/>
      <c r="F27" s="25"/>
      <c r="G27" s="26">
        <v>6</v>
      </c>
      <c r="H27" s="26">
        <v>2.6661</v>
      </c>
      <c r="I27" s="26">
        <v>2.6041</v>
      </c>
      <c r="J27" s="28">
        <f t="shared" si="151"/>
        <v>0.0620000000000003</v>
      </c>
      <c r="K27" s="33">
        <f t="shared" si="135"/>
        <v>0.165413533834584</v>
      </c>
      <c r="L27" s="25"/>
      <c r="M27" s="25"/>
      <c r="N27" s="25"/>
      <c r="O27" s="25"/>
      <c r="P27" s="25"/>
      <c r="Q27" s="25"/>
      <c r="R27" s="25"/>
      <c r="S27" s="25"/>
      <c r="T27" s="25"/>
      <c r="U27" s="40">
        <v>49</v>
      </c>
      <c r="V27" s="40">
        <v>18.7741</v>
      </c>
      <c r="W27" s="40">
        <v>17.5292</v>
      </c>
      <c r="X27" s="28">
        <f t="shared" si="152"/>
        <v>1.2449</v>
      </c>
      <c r="Y27" s="33">
        <f t="shared" si="153"/>
        <v>3.64168530947054</v>
      </c>
      <c r="Z27" s="25"/>
      <c r="AA27" s="25"/>
      <c r="AB27" s="25"/>
      <c r="AC27" s="25"/>
      <c r="AD27" s="25"/>
      <c r="AE27" s="25"/>
      <c r="AF27" s="25"/>
      <c r="AG27" s="26">
        <v>10</v>
      </c>
      <c r="AH27" s="26">
        <v>4.105</v>
      </c>
      <c r="AI27" s="26">
        <v>4.0518</v>
      </c>
      <c r="AJ27" s="28">
        <f t="shared" si="154"/>
        <v>0.0532000000000004</v>
      </c>
      <c r="AK27" s="25"/>
      <c r="AL27" s="25"/>
      <c r="AM27" s="25"/>
      <c r="AN27" s="25"/>
      <c r="AO27" s="25"/>
      <c r="AP27" s="25"/>
      <c r="AQ27" s="26">
        <v>46</v>
      </c>
      <c r="AR27" s="26">
        <v>27.5882</v>
      </c>
      <c r="AS27" s="26">
        <v>27.32</v>
      </c>
      <c r="AT27" s="28">
        <f t="shared" si="155"/>
        <v>0.2682</v>
      </c>
      <c r="AU27" s="25"/>
      <c r="AV27" s="25"/>
      <c r="AW27" s="25"/>
      <c r="AX27" s="25"/>
    </row>
    <row r="28" s="1" customFormat="1" ht="14.25" spans="1:50">
      <c r="A28" s="13"/>
      <c r="B28" s="24" t="s">
        <v>31</v>
      </c>
      <c r="C28" s="25"/>
      <c r="D28" s="25"/>
      <c r="E28" s="25"/>
      <c r="F28" s="25"/>
      <c r="G28" s="26">
        <v>7</v>
      </c>
      <c r="H28" s="26">
        <v>1.0617</v>
      </c>
      <c r="I28" s="27">
        <v>1.0446</v>
      </c>
      <c r="J28" s="28">
        <f t="shared" si="151"/>
        <v>0.0171000000000001</v>
      </c>
      <c r="K28" s="33">
        <f t="shared" si="135"/>
        <v>-0.59382422802848</v>
      </c>
      <c r="L28" s="25"/>
      <c r="M28" s="25"/>
      <c r="N28" s="25"/>
      <c r="O28" s="25"/>
      <c r="P28" s="25"/>
      <c r="Q28" s="25"/>
      <c r="R28" s="25"/>
      <c r="S28" s="25"/>
      <c r="T28" s="25"/>
      <c r="U28" s="40">
        <v>64</v>
      </c>
      <c r="V28" s="40">
        <v>27.594</v>
      </c>
      <c r="W28" s="40">
        <v>27.4159</v>
      </c>
      <c r="X28" s="28">
        <f t="shared" si="152"/>
        <v>0.178100000000001</v>
      </c>
      <c r="Y28" s="33">
        <f t="shared" si="153"/>
        <v>-0.63156805957799</v>
      </c>
      <c r="Z28" s="25"/>
      <c r="AA28" s="25"/>
      <c r="AB28" s="25"/>
      <c r="AC28" s="25"/>
      <c r="AD28" s="25"/>
      <c r="AE28" s="25"/>
      <c r="AF28" s="25"/>
      <c r="AG28" s="26">
        <v>9</v>
      </c>
      <c r="AH28" s="26">
        <v>49.8898</v>
      </c>
      <c r="AI28" s="26">
        <v>49.8477</v>
      </c>
      <c r="AJ28" s="28">
        <f t="shared" si="154"/>
        <v>0.0420999999999978</v>
      </c>
      <c r="AK28" s="25"/>
      <c r="AL28" s="25"/>
      <c r="AM28" s="25"/>
      <c r="AN28" s="25"/>
      <c r="AO28" s="25"/>
      <c r="AP28" s="25"/>
      <c r="AQ28" s="26">
        <v>66</v>
      </c>
      <c r="AR28" s="26">
        <v>89.1339</v>
      </c>
      <c r="AS28" s="26">
        <v>88.6505</v>
      </c>
      <c r="AT28" s="28">
        <f t="shared" si="155"/>
        <v>0.483400000000003</v>
      </c>
      <c r="AU28" s="25"/>
      <c r="AV28" s="25"/>
      <c r="AW28" s="25"/>
      <c r="AX28" s="25"/>
    </row>
    <row r="29" s="1" customFormat="1" ht="14.25" spans="1:50">
      <c r="A29" s="13"/>
      <c r="B29" s="24" t="s">
        <v>32</v>
      </c>
      <c r="C29" s="25"/>
      <c r="D29" s="25"/>
      <c r="E29" s="25"/>
      <c r="F29" s="25"/>
      <c r="G29" s="26">
        <v>10</v>
      </c>
      <c r="H29" s="27">
        <v>5.0489</v>
      </c>
      <c r="I29" s="26">
        <v>5.0231</v>
      </c>
      <c r="J29" s="28">
        <f t="shared" si="151"/>
        <v>0.0257999999999994</v>
      </c>
      <c r="K29" s="33">
        <f t="shared" si="135"/>
        <v>-0.857772877618526</v>
      </c>
      <c r="L29" s="25"/>
      <c r="M29" s="25"/>
      <c r="N29" s="25"/>
      <c r="O29" s="25"/>
      <c r="P29" s="25"/>
      <c r="Q29" s="25"/>
      <c r="R29" s="25"/>
      <c r="S29" s="25"/>
      <c r="T29" s="25"/>
      <c r="U29" s="40">
        <v>87</v>
      </c>
      <c r="V29" s="40">
        <v>32.7376</v>
      </c>
      <c r="W29" s="40">
        <v>31.9805</v>
      </c>
      <c r="X29" s="28">
        <f t="shared" si="152"/>
        <v>0.757100000000001</v>
      </c>
      <c r="Y29" s="33">
        <f t="shared" si="153"/>
        <v>0.434988627748297</v>
      </c>
      <c r="Z29" s="25"/>
      <c r="AA29" s="25"/>
      <c r="AB29" s="25"/>
      <c r="AC29" s="25"/>
      <c r="AD29" s="25"/>
      <c r="AE29" s="25"/>
      <c r="AF29" s="25"/>
      <c r="AG29" s="26">
        <v>12</v>
      </c>
      <c r="AH29" s="26">
        <v>5.7764</v>
      </c>
      <c r="AI29" s="26">
        <v>5.595</v>
      </c>
      <c r="AJ29" s="28">
        <f t="shared" si="154"/>
        <v>0.1814</v>
      </c>
      <c r="AK29" s="25"/>
      <c r="AL29" s="25"/>
      <c r="AM29" s="25"/>
      <c r="AN29" s="25"/>
      <c r="AO29" s="25"/>
      <c r="AP29" s="25"/>
      <c r="AQ29" s="26">
        <v>83</v>
      </c>
      <c r="AR29" s="26">
        <v>44.0459</v>
      </c>
      <c r="AS29" s="26">
        <v>43.5183</v>
      </c>
      <c r="AT29" s="28">
        <f t="shared" si="155"/>
        <v>0.5276</v>
      </c>
      <c r="AU29" s="25"/>
      <c r="AV29" s="25"/>
      <c r="AW29" s="25"/>
      <c r="AX29" s="25"/>
    </row>
    <row r="30" s="1" customFormat="1" ht="14.25" spans="1:50">
      <c r="A30" s="13"/>
      <c r="B30" s="24" t="s">
        <v>33</v>
      </c>
      <c r="C30" s="25"/>
      <c r="D30" s="25"/>
      <c r="E30" s="25"/>
      <c r="F30" s="25"/>
      <c r="G30" s="26">
        <v>2</v>
      </c>
      <c r="H30" s="26">
        <v>0.2753</v>
      </c>
      <c r="I30" s="26">
        <v>0.2695</v>
      </c>
      <c r="J30" s="28">
        <f t="shared" si="151"/>
        <v>0.00579999999999997</v>
      </c>
      <c r="K30" s="33">
        <f t="shared" si="135"/>
        <v>-0.567164179104475</v>
      </c>
      <c r="L30" s="25"/>
      <c r="M30" s="25"/>
      <c r="N30" s="25"/>
      <c r="O30" s="25"/>
      <c r="P30" s="25"/>
      <c r="Q30" s="25"/>
      <c r="R30" s="25"/>
      <c r="S30" s="25"/>
      <c r="T30" s="25"/>
      <c r="U30" s="40">
        <v>55</v>
      </c>
      <c r="V30" s="40">
        <v>22.6403</v>
      </c>
      <c r="W30" s="40">
        <v>22.1172</v>
      </c>
      <c r="X30" s="28">
        <f t="shared" si="152"/>
        <v>0.523099999999999</v>
      </c>
      <c r="Y30" s="33">
        <f t="shared" si="153"/>
        <v>0.608054103904094</v>
      </c>
      <c r="Z30" s="25"/>
      <c r="AA30" s="25"/>
      <c r="AB30" s="25"/>
      <c r="AC30" s="25"/>
      <c r="AD30" s="25"/>
      <c r="AE30" s="25"/>
      <c r="AF30" s="25"/>
      <c r="AG30" s="26">
        <v>4</v>
      </c>
      <c r="AH30" s="26">
        <v>2.2031</v>
      </c>
      <c r="AI30" s="26">
        <v>2.1897</v>
      </c>
      <c r="AJ30" s="28">
        <f t="shared" si="154"/>
        <v>0.0133999999999999</v>
      </c>
      <c r="AK30" s="25"/>
      <c r="AL30" s="25"/>
      <c r="AM30" s="25"/>
      <c r="AN30" s="25"/>
      <c r="AO30" s="25"/>
      <c r="AP30" s="25"/>
      <c r="AQ30" s="26">
        <v>56</v>
      </c>
      <c r="AR30" s="26">
        <v>17.5616</v>
      </c>
      <c r="AS30" s="26">
        <v>17.2363</v>
      </c>
      <c r="AT30" s="28">
        <f t="shared" si="155"/>
        <v>0.325299999999999</v>
      </c>
      <c r="AU30" s="25"/>
      <c r="AV30" s="25"/>
      <c r="AW30" s="25"/>
      <c r="AX30" s="25"/>
    </row>
    <row r="31" s="1" customFormat="1" ht="14.25" spans="1:50">
      <c r="A31" s="13"/>
      <c r="B31" s="24" t="s">
        <v>34</v>
      </c>
      <c r="C31" s="25"/>
      <c r="D31" s="25"/>
      <c r="E31" s="25"/>
      <c r="F31" s="25"/>
      <c r="G31" s="26">
        <v>0</v>
      </c>
      <c r="H31" s="26">
        <v>0</v>
      </c>
      <c r="I31" s="26">
        <v>0</v>
      </c>
      <c r="J31" s="28">
        <f t="shared" si="151"/>
        <v>0</v>
      </c>
      <c r="K31" s="33">
        <f t="shared" si="135"/>
        <v>-1</v>
      </c>
      <c r="L31" s="25"/>
      <c r="M31" s="25"/>
      <c r="N31" s="25"/>
      <c r="O31" s="25"/>
      <c r="P31" s="25"/>
      <c r="Q31" s="25"/>
      <c r="R31" s="25"/>
      <c r="S31" s="25"/>
      <c r="T31" s="25"/>
      <c r="U31" s="40">
        <v>37</v>
      </c>
      <c r="V31" s="40">
        <v>22.3146</v>
      </c>
      <c r="W31" s="40">
        <v>22.1782</v>
      </c>
      <c r="X31" s="28">
        <f t="shared" si="152"/>
        <v>0.136399999999998</v>
      </c>
      <c r="Y31" s="33">
        <f t="shared" si="153"/>
        <v>-0.533036631290662</v>
      </c>
      <c r="Z31" s="25"/>
      <c r="AA31" s="25"/>
      <c r="AB31" s="25"/>
      <c r="AC31" s="25"/>
      <c r="AD31" s="25"/>
      <c r="AE31" s="25"/>
      <c r="AF31" s="25"/>
      <c r="AG31" s="26">
        <v>4</v>
      </c>
      <c r="AH31" s="26">
        <v>0.655</v>
      </c>
      <c r="AI31" s="26">
        <v>0.6496</v>
      </c>
      <c r="AJ31" s="28">
        <f t="shared" si="154"/>
        <v>0.00540000000000007</v>
      </c>
      <c r="AK31" s="25"/>
      <c r="AL31" s="25"/>
      <c r="AM31" s="25"/>
      <c r="AN31" s="25"/>
      <c r="AO31" s="25"/>
      <c r="AP31" s="25"/>
      <c r="AQ31" s="26">
        <v>44</v>
      </c>
      <c r="AR31" s="26">
        <v>20.0565</v>
      </c>
      <c r="AS31" s="26">
        <v>19.7644</v>
      </c>
      <c r="AT31" s="28">
        <f t="shared" si="155"/>
        <v>0.292100000000001</v>
      </c>
      <c r="AU31" s="25"/>
      <c r="AV31" s="25"/>
      <c r="AW31" s="25"/>
      <c r="AX31" s="25"/>
    </row>
    <row r="32" s="1" customFormat="1" ht="14.25" spans="1:50">
      <c r="A32" s="13"/>
      <c r="B32" s="24" t="s">
        <v>35</v>
      </c>
      <c r="C32" s="25"/>
      <c r="D32" s="25"/>
      <c r="E32" s="25"/>
      <c r="F32" s="25"/>
      <c r="G32" s="26">
        <v>1</v>
      </c>
      <c r="H32" s="27">
        <v>0.0472</v>
      </c>
      <c r="I32" s="26">
        <v>0.0452</v>
      </c>
      <c r="J32" s="28">
        <f t="shared" si="151"/>
        <v>0.002</v>
      </c>
      <c r="K32" s="33">
        <f t="shared" si="135"/>
        <v>-0.81981981981982</v>
      </c>
      <c r="L32" s="25"/>
      <c r="M32" s="25"/>
      <c r="N32" s="25"/>
      <c r="O32" s="25"/>
      <c r="P32" s="25"/>
      <c r="Q32" s="25"/>
      <c r="R32" s="25"/>
      <c r="S32" s="25"/>
      <c r="T32" s="25"/>
      <c r="U32" s="40">
        <v>4</v>
      </c>
      <c r="V32" s="40">
        <v>0.644</v>
      </c>
      <c r="W32" s="40">
        <v>0.6299</v>
      </c>
      <c r="X32" s="28">
        <f t="shared" si="152"/>
        <v>0.0141</v>
      </c>
      <c r="Y32" s="33">
        <f t="shared" si="153"/>
        <v>-0.0903225806451262</v>
      </c>
      <c r="Z32" s="25"/>
      <c r="AA32" s="25"/>
      <c r="AB32" s="25"/>
      <c r="AC32" s="25"/>
      <c r="AD32" s="25"/>
      <c r="AE32" s="25"/>
      <c r="AF32" s="25"/>
      <c r="AG32" s="26">
        <v>1</v>
      </c>
      <c r="AH32" s="26">
        <v>0.8308</v>
      </c>
      <c r="AI32" s="26">
        <v>0.8197</v>
      </c>
      <c r="AJ32" s="28">
        <f t="shared" si="154"/>
        <v>0.0111</v>
      </c>
      <c r="AK32" s="25"/>
      <c r="AL32" s="25"/>
      <c r="AM32" s="25"/>
      <c r="AN32" s="25"/>
      <c r="AO32" s="25"/>
      <c r="AP32" s="25"/>
      <c r="AQ32" s="26">
        <v>4</v>
      </c>
      <c r="AR32" s="26">
        <v>9.6342</v>
      </c>
      <c r="AS32" s="26">
        <v>9.6187</v>
      </c>
      <c r="AT32" s="28">
        <f t="shared" si="155"/>
        <v>0.0154999999999994</v>
      </c>
      <c r="AU32" s="25"/>
      <c r="AV32" s="25"/>
      <c r="AW32" s="25"/>
      <c r="AX32" s="25"/>
    </row>
    <row r="33" s="1" customFormat="1" ht="14.25" spans="1:50">
      <c r="A33" s="13"/>
      <c r="B33" s="24" t="s">
        <v>36</v>
      </c>
      <c r="C33" s="25"/>
      <c r="D33" s="25"/>
      <c r="E33" s="25"/>
      <c r="F33" s="25"/>
      <c r="G33" s="26">
        <v>0</v>
      </c>
      <c r="H33" s="26">
        <v>0</v>
      </c>
      <c r="I33" s="26">
        <v>0</v>
      </c>
      <c r="J33" s="28">
        <f t="shared" si="151"/>
        <v>0</v>
      </c>
      <c r="K33" s="33">
        <f t="shared" si="135"/>
        <v>-1</v>
      </c>
      <c r="L33" s="25"/>
      <c r="M33" s="25"/>
      <c r="N33" s="25"/>
      <c r="O33" s="25"/>
      <c r="P33" s="25"/>
      <c r="Q33" s="25"/>
      <c r="R33" s="25"/>
      <c r="S33" s="25"/>
      <c r="T33" s="25"/>
      <c r="U33" s="40">
        <v>22</v>
      </c>
      <c r="V33" s="40">
        <v>8.6647</v>
      </c>
      <c r="W33" s="40">
        <v>8.5646</v>
      </c>
      <c r="X33" s="28">
        <f t="shared" si="152"/>
        <v>0.100099999999999</v>
      </c>
      <c r="Y33" s="33">
        <f t="shared" si="153"/>
        <v>-0.0402684563758472</v>
      </c>
      <c r="Z33" s="25"/>
      <c r="AA33" s="25"/>
      <c r="AB33" s="25"/>
      <c r="AC33" s="25"/>
      <c r="AD33" s="25"/>
      <c r="AE33" s="25"/>
      <c r="AF33" s="25"/>
      <c r="AG33" s="26">
        <v>7</v>
      </c>
      <c r="AH33" s="26">
        <v>2.3703</v>
      </c>
      <c r="AI33" s="26">
        <v>2.3693</v>
      </c>
      <c r="AJ33" s="28">
        <f t="shared" si="154"/>
        <v>0.00099999999999989</v>
      </c>
      <c r="AK33" s="25"/>
      <c r="AL33" s="25"/>
      <c r="AM33" s="25"/>
      <c r="AN33" s="25"/>
      <c r="AO33" s="25"/>
      <c r="AP33" s="25"/>
      <c r="AQ33" s="26">
        <v>27</v>
      </c>
      <c r="AR33" s="26">
        <v>13.3694</v>
      </c>
      <c r="AS33" s="26">
        <v>13.2651</v>
      </c>
      <c r="AT33" s="28">
        <f t="shared" si="155"/>
        <v>0.1043</v>
      </c>
      <c r="AU33" s="25"/>
      <c r="AV33" s="25"/>
      <c r="AW33" s="25"/>
      <c r="AX33" s="25"/>
    </row>
    <row r="34" s="1" customFormat="1" ht="14.25" spans="1:50">
      <c r="A34" s="13"/>
      <c r="B34" s="24" t="s">
        <v>38</v>
      </c>
      <c r="C34" s="25"/>
      <c r="D34" s="25"/>
      <c r="E34" s="25"/>
      <c r="F34" s="25"/>
      <c r="G34" s="26">
        <v>4</v>
      </c>
      <c r="H34" s="26">
        <v>0.4204</v>
      </c>
      <c r="I34" s="26">
        <v>0.4053</v>
      </c>
      <c r="J34" s="28">
        <f t="shared" si="151"/>
        <v>0.0151</v>
      </c>
      <c r="K34" s="33">
        <f t="shared" si="135"/>
        <v>5.29166666666649</v>
      </c>
      <c r="L34" s="25"/>
      <c r="M34" s="25"/>
      <c r="N34" s="25"/>
      <c r="O34" s="25"/>
      <c r="P34" s="25"/>
      <c r="Q34" s="25"/>
      <c r="R34" s="25"/>
      <c r="S34" s="25"/>
      <c r="T34" s="25"/>
      <c r="U34" s="40">
        <v>25</v>
      </c>
      <c r="V34" s="40">
        <v>10.8439</v>
      </c>
      <c r="W34" s="40">
        <v>10.7147</v>
      </c>
      <c r="X34" s="28">
        <f t="shared" si="152"/>
        <v>0.129199999999999</v>
      </c>
      <c r="Y34" s="33">
        <f t="shared" si="153"/>
        <v>0.585276073619618</v>
      </c>
      <c r="Z34" s="25"/>
      <c r="AA34" s="25"/>
      <c r="AB34" s="25"/>
      <c r="AC34" s="25"/>
      <c r="AD34" s="25"/>
      <c r="AE34" s="25"/>
      <c r="AF34" s="25"/>
      <c r="AG34" s="26">
        <v>2</v>
      </c>
      <c r="AH34" s="26">
        <v>0.5469</v>
      </c>
      <c r="AI34" s="26">
        <v>0.5445</v>
      </c>
      <c r="AJ34" s="28">
        <f t="shared" si="154"/>
        <v>0.00240000000000007</v>
      </c>
      <c r="AK34" s="25"/>
      <c r="AL34" s="25"/>
      <c r="AM34" s="25"/>
      <c r="AN34" s="25"/>
      <c r="AO34" s="25"/>
      <c r="AP34" s="25"/>
      <c r="AQ34" s="26">
        <v>18</v>
      </c>
      <c r="AR34" s="26">
        <v>6.2721</v>
      </c>
      <c r="AS34" s="26">
        <v>6.1906</v>
      </c>
      <c r="AT34" s="28">
        <f t="shared" si="155"/>
        <v>0.0815000000000001</v>
      </c>
      <c r="AU34" s="25"/>
      <c r="AV34" s="25"/>
      <c r="AW34" s="25"/>
      <c r="AX34" s="25"/>
    </row>
    <row r="35" s="1" customFormat="1" ht="14.25" spans="1:50">
      <c r="A35" s="13"/>
      <c r="B35" s="24" t="s">
        <v>39</v>
      </c>
      <c r="C35" s="25"/>
      <c r="D35" s="25"/>
      <c r="E35" s="25"/>
      <c r="F35" s="25"/>
      <c r="G35" s="26">
        <v>4</v>
      </c>
      <c r="H35" s="26">
        <v>0.9124</v>
      </c>
      <c r="I35" s="26">
        <v>0.8899</v>
      </c>
      <c r="J35" s="28">
        <f t="shared" si="151"/>
        <v>0.0225</v>
      </c>
      <c r="K35" s="33">
        <f t="shared" si="135"/>
        <v>-0.5</v>
      </c>
      <c r="L35" s="25"/>
      <c r="M35" s="25"/>
      <c r="N35" s="25"/>
      <c r="O35" s="25"/>
      <c r="P35" s="25"/>
      <c r="Q35" s="25"/>
      <c r="R35" s="25"/>
      <c r="S35" s="25"/>
      <c r="T35" s="25"/>
      <c r="U35" s="40">
        <v>20</v>
      </c>
      <c r="V35" s="40">
        <v>8.4318</v>
      </c>
      <c r="W35" s="40">
        <v>8.167</v>
      </c>
      <c r="X35" s="28">
        <f t="shared" si="152"/>
        <v>0.264800000000001</v>
      </c>
      <c r="Y35" s="33">
        <f t="shared" si="153"/>
        <v>1.72989690721652</v>
      </c>
      <c r="Z35" s="25"/>
      <c r="AA35" s="25"/>
      <c r="AB35" s="25"/>
      <c r="AC35" s="25"/>
      <c r="AD35" s="25"/>
      <c r="AE35" s="25"/>
      <c r="AF35" s="25"/>
      <c r="AG35" s="26">
        <v>4</v>
      </c>
      <c r="AH35" s="26">
        <v>1.6671</v>
      </c>
      <c r="AI35" s="26">
        <v>1.6221</v>
      </c>
      <c r="AJ35" s="28">
        <f t="shared" si="154"/>
        <v>0.0449999999999999</v>
      </c>
      <c r="AK35" s="25"/>
      <c r="AL35" s="25"/>
      <c r="AM35" s="25"/>
      <c r="AN35" s="25"/>
      <c r="AO35" s="25"/>
      <c r="AP35" s="25"/>
      <c r="AQ35" s="26">
        <v>12</v>
      </c>
      <c r="AR35" s="26">
        <v>9.3746</v>
      </c>
      <c r="AS35" s="26">
        <v>9.2776</v>
      </c>
      <c r="AT35" s="28">
        <f t="shared" si="155"/>
        <v>0.0969999999999995</v>
      </c>
      <c r="AU35" s="25"/>
      <c r="AV35" s="25"/>
      <c r="AW35" s="25"/>
      <c r="AX35" s="25"/>
    </row>
    <row r="36" s="1" customFormat="1" ht="14.25" spans="1:50">
      <c r="A36" s="13"/>
      <c r="B36" s="24" t="s">
        <v>40</v>
      </c>
      <c r="C36" s="25"/>
      <c r="D36" s="25"/>
      <c r="E36" s="25"/>
      <c r="F36" s="25"/>
      <c r="G36" s="26">
        <v>3</v>
      </c>
      <c r="H36" s="26">
        <v>0.2788</v>
      </c>
      <c r="I36" s="26">
        <v>0.2547</v>
      </c>
      <c r="J36" s="28">
        <f t="shared" si="151"/>
        <v>0.0241</v>
      </c>
      <c r="K36" s="33" t="e">
        <f t="shared" si="135"/>
        <v>#DIV/0!</v>
      </c>
      <c r="L36" s="25"/>
      <c r="M36" s="25"/>
      <c r="N36" s="25"/>
      <c r="O36" s="25"/>
      <c r="P36" s="25"/>
      <c r="Q36" s="25"/>
      <c r="R36" s="25"/>
      <c r="S36" s="25"/>
      <c r="T36" s="25"/>
      <c r="U36" s="40">
        <v>27</v>
      </c>
      <c r="V36" s="40">
        <v>29.1072</v>
      </c>
      <c r="W36" s="40">
        <v>28.6484</v>
      </c>
      <c r="X36" s="28">
        <f t="shared" si="152"/>
        <v>0.4588</v>
      </c>
      <c r="Y36" s="33">
        <f t="shared" si="153"/>
        <v>0.721575984990661</v>
      </c>
      <c r="Z36" s="25"/>
      <c r="AA36" s="25"/>
      <c r="AB36" s="25"/>
      <c r="AC36" s="25"/>
      <c r="AD36" s="25"/>
      <c r="AE36" s="25"/>
      <c r="AF36" s="25"/>
      <c r="AG36" s="26">
        <v>0</v>
      </c>
      <c r="AH36" s="26">
        <v>0</v>
      </c>
      <c r="AI36" s="26">
        <v>0</v>
      </c>
      <c r="AJ36" s="28">
        <f t="shared" si="154"/>
        <v>0</v>
      </c>
      <c r="AK36" s="25"/>
      <c r="AL36" s="25"/>
      <c r="AM36" s="25"/>
      <c r="AN36" s="25"/>
      <c r="AO36" s="25"/>
      <c r="AP36" s="25"/>
      <c r="AQ36" s="26">
        <v>20</v>
      </c>
      <c r="AR36" s="26">
        <v>79.3898</v>
      </c>
      <c r="AS36" s="26">
        <v>79.1233</v>
      </c>
      <c r="AT36" s="28">
        <f t="shared" si="155"/>
        <v>0.266499999999994</v>
      </c>
      <c r="AU36" s="25"/>
      <c r="AV36" s="25"/>
      <c r="AW36" s="25"/>
      <c r="AX36" s="25"/>
    </row>
    <row r="37" s="1" customFormat="1" ht="14.25" spans="1:50">
      <c r="A37" s="13"/>
      <c r="B37" s="24" t="s">
        <v>41</v>
      </c>
      <c r="C37" s="25"/>
      <c r="D37" s="25"/>
      <c r="E37" s="25"/>
      <c r="F37" s="25"/>
      <c r="G37" s="26">
        <v>0</v>
      </c>
      <c r="H37" s="26">
        <v>0</v>
      </c>
      <c r="I37" s="26">
        <v>0</v>
      </c>
      <c r="J37" s="28">
        <f t="shared" si="151"/>
        <v>0</v>
      </c>
      <c r="K37" s="33" t="e">
        <f t="shared" si="135"/>
        <v>#DIV/0!</v>
      </c>
      <c r="L37" s="25"/>
      <c r="M37" s="25"/>
      <c r="N37" s="25"/>
      <c r="O37" s="25"/>
      <c r="P37" s="25"/>
      <c r="Q37" s="25"/>
      <c r="R37" s="25"/>
      <c r="S37" s="25"/>
      <c r="T37" s="25"/>
      <c r="U37" s="40">
        <v>2</v>
      </c>
      <c r="V37" s="40">
        <v>1.4107</v>
      </c>
      <c r="W37" s="40">
        <v>1.3552</v>
      </c>
      <c r="X37" s="28">
        <f t="shared" si="152"/>
        <v>0.0555000000000001</v>
      </c>
      <c r="Y37" s="33">
        <f t="shared" si="153"/>
        <v>12.536585365853</v>
      </c>
      <c r="Z37" s="25"/>
      <c r="AA37" s="25"/>
      <c r="AB37" s="25"/>
      <c r="AC37" s="25"/>
      <c r="AD37" s="25"/>
      <c r="AE37" s="25"/>
      <c r="AF37" s="25"/>
      <c r="AG37" s="26">
        <v>0</v>
      </c>
      <c r="AH37" s="26">
        <v>0</v>
      </c>
      <c r="AI37" s="26">
        <v>0</v>
      </c>
      <c r="AJ37" s="28">
        <f t="shared" si="154"/>
        <v>0</v>
      </c>
      <c r="AK37" s="25"/>
      <c r="AL37" s="25"/>
      <c r="AM37" s="25"/>
      <c r="AN37" s="25"/>
      <c r="AO37" s="25"/>
      <c r="AP37" s="25"/>
      <c r="AQ37" s="26">
        <v>4</v>
      </c>
      <c r="AR37" s="26">
        <v>2.5924</v>
      </c>
      <c r="AS37" s="26">
        <v>2.5883</v>
      </c>
      <c r="AT37" s="28">
        <f t="shared" si="155"/>
        <v>0.00410000000000021</v>
      </c>
      <c r="AU37" s="25"/>
      <c r="AV37" s="25"/>
      <c r="AW37" s="25"/>
      <c r="AX37" s="25"/>
    </row>
    <row r="38" s="1" customFormat="1" ht="14.25" spans="1:50">
      <c r="A38" s="18"/>
      <c r="B38" s="24" t="s">
        <v>42</v>
      </c>
      <c r="C38" s="25"/>
      <c r="D38" s="25"/>
      <c r="E38" s="25"/>
      <c r="F38" s="25"/>
      <c r="G38" s="26">
        <v>8</v>
      </c>
      <c r="H38" s="26">
        <v>0.7837</v>
      </c>
      <c r="I38" s="26">
        <v>0.7518</v>
      </c>
      <c r="J38" s="28">
        <f t="shared" si="151"/>
        <v>0.0318999999999999</v>
      </c>
      <c r="K38" s="33">
        <f t="shared" si="135"/>
        <v>6.41860465116283</v>
      </c>
      <c r="L38" s="25"/>
      <c r="M38" s="25"/>
      <c r="N38" s="25"/>
      <c r="O38" s="25"/>
      <c r="P38" s="25"/>
      <c r="Q38" s="25"/>
      <c r="R38" s="25"/>
      <c r="S38" s="25"/>
      <c r="T38" s="25"/>
      <c r="U38" s="40">
        <v>17</v>
      </c>
      <c r="V38" s="40">
        <v>3.8019</v>
      </c>
      <c r="W38" s="40">
        <v>3.6968</v>
      </c>
      <c r="X38" s="28">
        <f t="shared" si="152"/>
        <v>0.1051</v>
      </c>
      <c r="Y38" s="33">
        <f t="shared" si="153"/>
        <v>0.245260663507106</v>
      </c>
      <c r="Z38" s="25"/>
      <c r="AA38" s="25"/>
      <c r="AB38" s="25"/>
      <c r="AC38" s="25"/>
      <c r="AD38" s="25"/>
      <c r="AE38" s="25"/>
      <c r="AF38" s="25"/>
      <c r="AG38" s="26">
        <v>1</v>
      </c>
      <c r="AH38" s="26">
        <v>0.5372</v>
      </c>
      <c r="AI38" s="26">
        <v>0.5329</v>
      </c>
      <c r="AJ38" s="28">
        <f t="shared" si="154"/>
        <v>0.00429999999999997</v>
      </c>
      <c r="AK38" s="25"/>
      <c r="AL38" s="25"/>
      <c r="AM38" s="25"/>
      <c r="AN38" s="25"/>
      <c r="AO38" s="25"/>
      <c r="AP38" s="25"/>
      <c r="AQ38" s="26">
        <v>11</v>
      </c>
      <c r="AR38" s="26">
        <v>1.3944</v>
      </c>
      <c r="AS38" s="26">
        <v>1.31</v>
      </c>
      <c r="AT38" s="28">
        <f t="shared" si="155"/>
        <v>0.0844</v>
      </c>
      <c r="AU38" s="25"/>
      <c r="AV38" s="25"/>
      <c r="AW38" s="25"/>
      <c r="AX38" s="25"/>
    </row>
    <row r="39" s="1" customFormat="1" ht="14.25" spans="1:50">
      <c r="A39" s="26" t="s">
        <v>20</v>
      </c>
      <c r="B39" s="28" t="s">
        <v>28</v>
      </c>
      <c r="C39" s="26"/>
      <c r="D39" s="26"/>
      <c r="E39" s="26"/>
      <c r="F39" s="26"/>
      <c r="G39" s="29">
        <v>10</v>
      </c>
      <c r="H39" s="30">
        <v>0.2792</v>
      </c>
      <c r="I39" s="30">
        <v>0.2674</v>
      </c>
      <c r="J39" s="30">
        <f t="shared" si="151"/>
        <v>0.0118</v>
      </c>
      <c r="K39" s="33">
        <f t="shared" si="135"/>
        <v>0.268817204301069</v>
      </c>
      <c r="L39" s="29"/>
      <c r="M39" s="29"/>
      <c r="N39" s="29"/>
      <c r="O39" s="29"/>
      <c r="P39" s="34"/>
      <c r="Q39" s="28"/>
      <c r="R39" s="28"/>
      <c r="S39" s="28"/>
      <c r="T39" s="28"/>
      <c r="U39" s="39">
        <v>130</v>
      </c>
      <c r="V39" s="30">
        <v>5.8593</v>
      </c>
      <c r="W39" s="30">
        <v>5.5938</v>
      </c>
      <c r="X39" s="30">
        <f t="shared" si="152"/>
        <v>0.2655</v>
      </c>
      <c r="Y39" s="33">
        <f t="shared" si="153"/>
        <v>-0.290106951871658</v>
      </c>
      <c r="Z39" s="29"/>
      <c r="AA39" s="43"/>
      <c r="AB39" s="43"/>
      <c r="AC39" s="29"/>
      <c r="AD39" s="34"/>
      <c r="AE39" s="26"/>
      <c r="AF39" s="26"/>
      <c r="AG39" s="29">
        <v>8</v>
      </c>
      <c r="AH39" s="30">
        <v>0.4208</v>
      </c>
      <c r="AI39" s="30">
        <v>0.4115</v>
      </c>
      <c r="AJ39" s="30">
        <f t="shared" si="154"/>
        <v>0.00930000000000003</v>
      </c>
      <c r="AK39" s="26"/>
      <c r="AL39" s="26"/>
      <c r="AM39" s="26"/>
      <c r="AN39" s="26"/>
      <c r="AO39" s="26"/>
      <c r="AP39" s="26"/>
      <c r="AQ39" s="29">
        <v>165</v>
      </c>
      <c r="AR39" s="30">
        <v>9.7764</v>
      </c>
      <c r="AS39" s="30">
        <v>9.4024</v>
      </c>
      <c r="AT39" s="30">
        <f t="shared" si="155"/>
        <v>0.374000000000001</v>
      </c>
      <c r="AU39" s="29"/>
      <c r="AV39" s="29"/>
      <c r="AW39" s="29"/>
      <c r="AX39" s="29"/>
    </row>
    <row r="40" s="1" customFormat="1" ht="14.25" spans="1:50">
      <c r="A40" s="26"/>
      <c r="B40" s="28" t="s">
        <v>29</v>
      </c>
      <c r="C40" s="26"/>
      <c r="D40" s="26"/>
      <c r="E40" s="26"/>
      <c r="F40" s="26"/>
      <c r="G40" s="29">
        <v>3</v>
      </c>
      <c r="H40" s="30">
        <v>0.1321</v>
      </c>
      <c r="I40" s="30">
        <v>0.1244</v>
      </c>
      <c r="J40" s="30">
        <f t="shared" si="151"/>
        <v>0.0077</v>
      </c>
      <c r="K40" s="33" t="e">
        <f t="shared" si="135"/>
        <v>#DIV/0!</v>
      </c>
      <c r="L40" s="29"/>
      <c r="M40" s="29"/>
      <c r="N40" s="29"/>
      <c r="O40" s="29"/>
      <c r="P40" s="34"/>
      <c r="Q40" s="28"/>
      <c r="R40" s="28"/>
      <c r="S40" s="28"/>
      <c r="T40" s="28"/>
      <c r="U40" s="39">
        <v>37</v>
      </c>
      <c r="V40" s="30">
        <v>1.2911</v>
      </c>
      <c r="W40" s="30">
        <v>1.2273</v>
      </c>
      <c r="X40" s="30">
        <f t="shared" si="152"/>
        <v>0.0637999999999999</v>
      </c>
      <c r="Y40" s="33">
        <f t="shared" si="153"/>
        <v>0.533653846153848</v>
      </c>
      <c r="Z40" s="29"/>
      <c r="AA40" s="29"/>
      <c r="AB40" s="29"/>
      <c r="AC40" s="29"/>
      <c r="AD40" s="34"/>
      <c r="AE40" s="26"/>
      <c r="AF40" s="26"/>
      <c r="AG40" s="29">
        <v>0</v>
      </c>
      <c r="AH40" s="30">
        <v>0</v>
      </c>
      <c r="AI40" s="30">
        <v>0</v>
      </c>
      <c r="AJ40" s="30">
        <f t="shared" si="154"/>
        <v>0</v>
      </c>
      <c r="AK40" s="26"/>
      <c r="AL40" s="26"/>
      <c r="AM40" s="26"/>
      <c r="AN40" s="26"/>
      <c r="AO40" s="26"/>
      <c r="AP40" s="26"/>
      <c r="AQ40" s="29">
        <v>21</v>
      </c>
      <c r="AR40" s="29">
        <v>1.2103</v>
      </c>
      <c r="AS40" s="29">
        <v>1.1687</v>
      </c>
      <c r="AT40" s="30">
        <f t="shared" si="155"/>
        <v>0.0415999999999999</v>
      </c>
      <c r="AU40" s="29"/>
      <c r="AV40" s="29"/>
      <c r="AW40" s="29"/>
      <c r="AX40" s="29"/>
    </row>
    <row r="41" s="1" customFormat="1" ht="14.25" spans="1:50">
      <c r="A41" s="26"/>
      <c r="B41" s="28" t="s">
        <v>30</v>
      </c>
      <c r="C41" s="26"/>
      <c r="D41" s="26"/>
      <c r="E41" s="26"/>
      <c r="F41" s="26"/>
      <c r="G41" s="29">
        <v>1</v>
      </c>
      <c r="H41" s="30">
        <v>0.0104</v>
      </c>
      <c r="I41" s="30">
        <v>0.0088</v>
      </c>
      <c r="J41" s="30">
        <f t="shared" si="151"/>
        <v>0.0016</v>
      </c>
      <c r="K41" s="33">
        <f t="shared" si="135"/>
        <v>1.28571428571429</v>
      </c>
      <c r="L41" s="29"/>
      <c r="M41" s="29"/>
      <c r="N41" s="29"/>
      <c r="O41" s="29"/>
      <c r="P41" s="34"/>
      <c r="Q41" s="28"/>
      <c r="R41" s="28"/>
      <c r="S41" s="28"/>
      <c r="T41" s="28"/>
      <c r="U41" s="39">
        <v>21</v>
      </c>
      <c r="V41" s="30">
        <v>1.2147</v>
      </c>
      <c r="W41" s="30">
        <v>1.1822</v>
      </c>
      <c r="X41" s="30">
        <f t="shared" si="152"/>
        <v>0.0325</v>
      </c>
      <c r="Y41" s="33">
        <f t="shared" si="153"/>
        <v>2.65168539325844</v>
      </c>
      <c r="Z41" s="29"/>
      <c r="AA41" s="29"/>
      <c r="AB41" s="29"/>
      <c r="AC41" s="29"/>
      <c r="AD41" s="34"/>
      <c r="AE41" s="26"/>
      <c r="AF41" s="26"/>
      <c r="AG41" s="29">
        <v>2</v>
      </c>
      <c r="AH41" s="30">
        <v>0.0492</v>
      </c>
      <c r="AI41" s="30">
        <v>0.0485</v>
      </c>
      <c r="AJ41" s="30">
        <f t="shared" si="154"/>
        <v>0.000699999999999999</v>
      </c>
      <c r="AK41" s="26"/>
      <c r="AL41" s="26"/>
      <c r="AM41" s="26"/>
      <c r="AN41" s="26"/>
      <c r="AO41" s="26"/>
      <c r="AP41" s="26"/>
      <c r="AQ41" s="29">
        <v>16</v>
      </c>
      <c r="AR41" s="29">
        <v>0.3807</v>
      </c>
      <c r="AS41" s="29">
        <v>0.3718</v>
      </c>
      <c r="AT41" s="30">
        <f t="shared" si="155"/>
        <v>0.00889999999999996</v>
      </c>
      <c r="AU41" s="29"/>
      <c r="AV41" s="29"/>
      <c r="AW41" s="29"/>
      <c r="AX41" s="29"/>
    </row>
    <row r="42" s="1" customFormat="1" ht="14.25" spans="1:50">
      <c r="A42" s="26"/>
      <c r="B42" s="28" t="s">
        <v>31</v>
      </c>
      <c r="C42" s="26"/>
      <c r="D42" s="26"/>
      <c r="E42" s="26"/>
      <c r="F42" s="26"/>
      <c r="G42" s="29">
        <v>6</v>
      </c>
      <c r="H42" s="30">
        <v>0.6493</v>
      </c>
      <c r="I42" s="30">
        <v>0.629</v>
      </c>
      <c r="J42" s="30">
        <f t="shared" si="151"/>
        <v>0.0203</v>
      </c>
      <c r="K42" s="33">
        <f t="shared" si="135"/>
        <v>27.9999999999997</v>
      </c>
      <c r="L42" s="29"/>
      <c r="M42" s="29"/>
      <c r="N42" s="29"/>
      <c r="O42" s="29"/>
      <c r="P42" s="34"/>
      <c r="Q42" s="28"/>
      <c r="R42" s="28"/>
      <c r="S42" s="28"/>
      <c r="T42" s="28"/>
      <c r="U42" s="39">
        <v>36</v>
      </c>
      <c r="V42" s="30">
        <v>2.1126</v>
      </c>
      <c r="W42" s="30">
        <v>1.8694</v>
      </c>
      <c r="X42" s="30">
        <f t="shared" si="152"/>
        <v>0.2432</v>
      </c>
      <c r="Y42" s="33">
        <f t="shared" si="153"/>
        <v>1.60385438972163</v>
      </c>
      <c r="Z42" s="29"/>
      <c r="AA42" s="29"/>
      <c r="AB42" s="29"/>
      <c r="AC42" s="29"/>
      <c r="AD42" s="34"/>
      <c r="AE42" s="26"/>
      <c r="AF42" s="26"/>
      <c r="AG42" s="29">
        <v>2</v>
      </c>
      <c r="AH42" s="30">
        <v>0.0951</v>
      </c>
      <c r="AI42" s="30">
        <v>0.0944</v>
      </c>
      <c r="AJ42" s="30">
        <f t="shared" si="154"/>
        <v>0.000700000000000006</v>
      </c>
      <c r="AK42" s="26"/>
      <c r="AL42" s="26"/>
      <c r="AM42" s="26"/>
      <c r="AN42" s="26"/>
      <c r="AO42" s="26"/>
      <c r="AP42" s="26"/>
      <c r="AQ42" s="29">
        <v>40</v>
      </c>
      <c r="AR42" s="29">
        <v>2.4834</v>
      </c>
      <c r="AS42" s="29">
        <v>2.39</v>
      </c>
      <c r="AT42" s="30">
        <f t="shared" si="155"/>
        <v>0.0933999999999999</v>
      </c>
      <c r="AU42" s="29"/>
      <c r="AV42" s="29"/>
      <c r="AW42" s="29"/>
      <c r="AX42" s="29"/>
    </row>
    <row r="43" s="1" customFormat="1" ht="14.25" spans="1:50">
      <c r="A43" s="26"/>
      <c r="B43" s="28" t="s">
        <v>32</v>
      </c>
      <c r="C43" s="26"/>
      <c r="D43" s="26"/>
      <c r="E43" s="26"/>
      <c r="F43" s="26"/>
      <c r="G43" s="29">
        <v>4</v>
      </c>
      <c r="H43" s="30">
        <v>0.1037</v>
      </c>
      <c r="I43" s="30">
        <v>0.1002</v>
      </c>
      <c r="J43" s="30">
        <f t="shared" si="151"/>
        <v>0.0035</v>
      </c>
      <c r="K43" s="33">
        <f t="shared" si="135"/>
        <v>0.75</v>
      </c>
      <c r="L43" s="29"/>
      <c r="M43" s="29"/>
      <c r="N43" s="29"/>
      <c r="O43" s="29"/>
      <c r="P43" s="34"/>
      <c r="Q43" s="28"/>
      <c r="R43" s="28"/>
      <c r="S43" s="28"/>
      <c r="T43" s="28"/>
      <c r="U43" s="39">
        <v>51</v>
      </c>
      <c r="V43" s="30">
        <v>1.8524</v>
      </c>
      <c r="W43" s="30">
        <v>1.7521</v>
      </c>
      <c r="X43" s="30">
        <f t="shared" si="152"/>
        <v>0.1003</v>
      </c>
      <c r="Y43" s="33">
        <f t="shared" si="153"/>
        <v>0.309399477806789</v>
      </c>
      <c r="Z43" s="29"/>
      <c r="AA43" s="29"/>
      <c r="AB43" s="29"/>
      <c r="AC43" s="29"/>
      <c r="AD43" s="34"/>
      <c r="AE43" s="26"/>
      <c r="AF43" s="26"/>
      <c r="AG43" s="29">
        <v>1</v>
      </c>
      <c r="AH43" s="30">
        <v>0.028</v>
      </c>
      <c r="AI43" s="30">
        <v>0.026</v>
      </c>
      <c r="AJ43" s="30">
        <f t="shared" si="154"/>
        <v>0.002</v>
      </c>
      <c r="AK43" s="26"/>
      <c r="AL43" s="26"/>
      <c r="AM43" s="26"/>
      <c r="AN43" s="26"/>
      <c r="AO43" s="26"/>
      <c r="AP43" s="26"/>
      <c r="AQ43" s="29">
        <v>22</v>
      </c>
      <c r="AR43" s="29">
        <v>1.2405</v>
      </c>
      <c r="AS43" s="29">
        <v>1.1639</v>
      </c>
      <c r="AT43" s="30">
        <f t="shared" si="155"/>
        <v>0.0766</v>
      </c>
      <c r="AU43" s="29"/>
      <c r="AV43" s="29"/>
      <c r="AW43" s="29"/>
      <c r="AX43" s="29"/>
    </row>
    <row r="44" s="1" customFormat="1" ht="14.25" spans="1:50">
      <c r="A44" s="26"/>
      <c r="B44" s="28" t="s">
        <v>33</v>
      </c>
      <c r="C44" s="26"/>
      <c r="D44" s="26"/>
      <c r="E44" s="26"/>
      <c r="F44" s="26"/>
      <c r="G44" s="29">
        <v>1</v>
      </c>
      <c r="H44" s="30">
        <v>0.036</v>
      </c>
      <c r="I44" s="30">
        <v>0.0358</v>
      </c>
      <c r="J44" s="30">
        <f t="shared" si="151"/>
        <v>0.000199999999999999</v>
      </c>
      <c r="K44" s="33">
        <f t="shared" si="135"/>
        <v>-0.944444444444445</v>
      </c>
      <c r="L44" s="29"/>
      <c r="M44" s="29"/>
      <c r="N44" s="29"/>
      <c r="O44" s="29"/>
      <c r="P44" s="34"/>
      <c r="Q44" s="28"/>
      <c r="R44" s="28"/>
      <c r="S44" s="28"/>
      <c r="T44" s="28"/>
      <c r="U44" s="39">
        <v>39</v>
      </c>
      <c r="V44" s="30">
        <v>1.6699</v>
      </c>
      <c r="W44" s="30">
        <v>1.6003</v>
      </c>
      <c r="X44" s="30">
        <f t="shared" si="152"/>
        <v>0.0695999999999999</v>
      </c>
      <c r="Y44" s="33">
        <f t="shared" si="153"/>
        <v>2.31428571428572</v>
      </c>
      <c r="Z44" s="29"/>
      <c r="AA44" s="29"/>
      <c r="AB44" s="29"/>
      <c r="AC44" s="29"/>
      <c r="AD44" s="34"/>
      <c r="AE44" s="26"/>
      <c r="AF44" s="26"/>
      <c r="AG44" s="29">
        <v>7</v>
      </c>
      <c r="AH44" s="30">
        <v>0.324</v>
      </c>
      <c r="AI44" s="30">
        <v>0.3204</v>
      </c>
      <c r="AJ44" s="30">
        <f t="shared" si="154"/>
        <v>0.00359999999999999</v>
      </c>
      <c r="AK44" s="26"/>
      <c r="AL44" s="26"/>
      <c r="AM44" s="26"/>
      <c r="AN44" s="26"/>
      <c r="AO44" s="26"/>
      <c r="AP44" s="26"/>
      <c r="AQ44" s="29">
        <v>39</v>
      </c>
      <c r="AR44" s="29">
        <v>7.1882</v>
      </c>
      <c r="AS44" s="29">
        <v>7.1672</v>
      </c>
      <c r="AT44" s="30">
        <f t="shared" si="155"/>
        <v>0.0209999999999999</v>
      </c>
      <c r="AU44" s="29"/>
      <c r="AV44" s="29"/>
      <c r="AW44" s="29"/>
      <c r="AX44" s="29"/>
    </row>
    <row r="45" s="1" customFormat="1" ht="14.25" spans="1:50">
      <c r="A45" s="26"/>
      <c r="B45" s="28" t="s">
        <v>34</v>
      </c>
      <c r="C45" s="26"/>
      <c r="D45" s="26"/>
      <c r="E45" s="26"/>
      <c r="F45" s="26"/>
      <c r="G45" s="29">
        <v>0</v>
      </c>
      <c r="H45" s="30">
        <v>0</v>
      </c>
      <c r="I45" s="30">
        <v>0</v>
      </c>
      <c r="J45" s="30">
        <f t="shared" si="151"/>
        <v>0</v>
      </c>
      <c r="K45" s="33">
        <f t="shared" si="135"/>
        <v>-1</v>
      </c>
      <c r="L45" s="29"/>
      <c r="M45" s="29"/>
      <c r="N45" s="29"/>
      <c r="O45" s="29"/>
      <c r="P45" s="34"/>
      <c r="Q45" s="28"/>
      <c r="R45" s="28"/>
      <c r="S45" s="28"/>
      <c r="T45" s="28"/>
      <c r="U45" s="39">
        <v>14</v>
      </c>
      <c r="V45" s="30">
        <v>0.4525</v>
      </c>
      <c r="W45" s="30">
        <v>0.4194</v>
      </c>
      <c r="X45" s="30">
        <f t="shared" si="152"/>
        <v>0.0331</v>
      </c>
      <c r="Y45" s="33">
        <f t="shared" si="153"/>
        <v>0.0184615384615399</v>
      </c>
      <c r="Z45" s="29"/>
      <c r="AA45" s="29"/>
      <c r="AB45" s="29"/>
      <c r="AC45" s="29"/>
      <c r="AD45" s="34"/>
      <c r="AE45" s="26"/>
      <c r="AF45" s="26"/>
      <c r="AG45" s="29">
        <v>1</v>
      </c>
      <c r="AH45" s="30">
        <v>0.0248</v>
      </c>
      <c r="AI45" s="30">
        <v>0.0247</v>
      </c>
      <c r="AJ45" s="30">
        <f t="shared" si="154"/>
        <v>9.99999999999994e-5</v>
      </c>
      <c r="AK45" s="26"/>
      <c r="AL45" s="26"/>
      <c r="AM45" s="26"/>
      <c r="AN45" s="26"/>
      <c r="AO45" s="26"/>
      <c r="AP45" s="26"/>
      <c r="AQ45" s="29">
        <v>20</v>
      </c>
      <c r="AR45" s="29">
        <v>0.8633</v>
      </c>
      <c r="AS45" s="29">
        <v>0.8308</v>
      </c>
      <c r="AT45" s="30">
        <f t="shared" si="155"/>
        <v>0.0325</v>
      </c>
      <c r="AU45" s="29"/>
      <c r="AV45" s="29"/>
      <c r="AW45" s="29"/>
      <c r="AX45" s="29"/>
    </row>
    <row r="46" s="1" customFormat="1" ht="14.25" spans="1:50">
      <c r="A46" s="26"/>
      <c r="B46" s="28" t="s">
        <v>35</v>
      </c>
      <c r="C46" s="26"/>
      <c r="D46" s="26"/>
      <c r="E46" s="26"/>
      <c r="F46" s="26"/>
      <c r="G46" s="29">
        <v>1</v>
      </c>
      <c r="H46" s="30">
        <v>0.03</v>
      </c>
      <c r="I46" s="30">
        <v>0.0298</v>
      </c>
      <c r="J46" s="30">
        <f t="shared" si="151"/>
        <v>0.000199999999999999</v>
      </c>
      <c r="K46" s="33">
        <f t="shared" si="135"/>
        <v>-0.900000000000001</v>
      </c>
      <c r="L46" s="29"/>
      <c r="M46" s="29"/>
      <c r="N46" s="29"/>
      <c r="O46" s="29"/>
      <c r="P46" s="34"/>
      <c r="Q46" s="28"/>
      <c r="R46" s="28"/>
      <c r="S46" s="28"/>
      <c r="T46" s="28"/>
      <c r="U46" s="39">
        <v>9</v>
      </c>
      <c r="V46" s="30">
        <v>0.6141</v>
      </c>
      <c r="W46" s="30">
        <v>0.5911</v>
      </c>
      <c r="X46" s="30">
        <f t="shared" si="152"/>
        <v>0.023</v>
      </c>
      <c r="Y46" s="33">
        <f t="shared" si="153"/>
        <v>-0.16058394160584</v>
      </c>
      <c r="Z46" s="29"/>
      <c r="AA46" s="43"/>
      <c r="AB46" s="43"/>
      <c r="AC46" s="29"/>
      <c r="AD46" s="34"/>
      <c r="AE46" s="26"/>
      <c r="AF46" s="26"/>
      <c r="AG46" s="29">
        <v>2</v>
      </c>
      <c r="AH46" s="30">
        <v>0.0405</v>
      </c>
      <c r="AI46" s="30">
        <v>0.0385</v>
      </c>
      <c r="AJ46" s="30">
        <f t="shared" si="154"/>
        <v>0.002</v>
      </c>
      <c r="AK46" s="26"/>
      <c r="AL46" s="26"/>
      <c r="AM46" s="26"/>
      <c r="AN46" s="26"/>
      <c r="AO46" s="26"/>
      <c r="AP46" s="26"/>
      <c r="AQ46" s="29">
        <v>16</v>
      </c>
      <c r="AR46" s="30">
        <v>0.5056</v>
      </c>
      <c r="AS46" s="30">
        <v>0.4782</v>
      </c>
      <c r="AT46" s="30">
        <f t="shared" si="155"/>
        <v>0.0274</v>
      </c>
      <c r="AU46" s="29"/>
      <c r="AV46" s="29"/>
      <c r="AW46" s="29"/>
      <c r="AX46" s="29"/>
    </row>
    <row r="47" s="1" customFormat="1" ht="14.25" spans="1:50">
      <c r="A47" s="26"/>
      <c r="B47" s="28" t="s">
        <v>36</v>
      </c>
      <c r="C47" s="26"/>
      <c r="D47" s="26"/>
      <c r="E47" s="26"/>
      <c r="F47" s="26"/>
      <c r="G47" s="29">
        <v>1</v>
      </c>
      <c r="H47" s="30">
        <v>0.07</v>
      </c>
      <c r="I47" s="30">
        <v>0.0679</v>
      </c>
      <c r="J47" s="30">
        <f t="shared" si="151"/>
        <v>0.0021</v>
      </c>
      <c r="K47" s="33" t="e">
        <f t="shared" si="135"/>
        <v>#DIV/0!</v>
      </c>
      <c r="L47" s="29"/>
      <c r="M47" s="29"/>
      <c r="N47" s="29"/>
      <c r="O47" s="29"/>
      <c r="P47" s="34"/>
      <c r="Q47" s="28"/>
      <c r="R47" s="28"/>
      <c r="S47" s="28"/>
      <c r="T47" s="28"/>
      <c r="U47" s="39">
        <v>4</v>
      </c>
      <c r="V47" s="30">
        <v>0.3188</v>
      </c>
      <c r="W47" s="30">
        <v>0.3002</v>
      </c>
      <c r="X47" s="30">
        <f t="shared" si="152"/>
        <v>0.0185999999999999</v>
      </c>
      <c r="Y47" s="33">
        <f t="shared" si="153"/>
        <v>0.576271186440673</v>
      </c>
      <c r="Z47" s="29"/>
      <c r="AA47" s="43"/>
      <c r="AB47" s="43"/>
      <c r="AC47" s="29"/>
      <c r="AD47" s="34"/>
      <c r="AE47" s="26"/>
      <c r="AF47" s="26"/>
      <c r="AG47" s="29">
        <v>0</v>
      </c>
      <c r="AH47" s="30">
        <v>0</v>
      </c>
      <c r="AI47" s="30">
        <v>0</v>
      </c>
      <c r="AJ47" s="30">
        <f t="shared" si="154"/>
        <v>0</v>
      </c>
      <c r="AK47" s="26"/>
      <c r="AL47" s="26"/>
      <c r="AM47" s="26"/>
      <c r="AN47" s="26"/>
      <c r="AO47" s="26"/>
      <c r="AP47" s="26"/>
      <c r="AQ47" s="29">
        <v>3</v>
      </c>
      <c r="AR47" s="30">
        <v>0.1486</v>
      </c>
      <c r="AS47" s="30">
        <v>0.1368</v>
      </c>
      <c r="AT47" s="30">
        <f t="shared" si="155"/>
        <v>0.0118</v>
      </c>
      <c r="AU47" s="29"/>
      <c r="AV47" s="29"/>
      <c r="AW47" s="29"/>
      <c r="AX47" s="29"/>
    </row>
    <row r="48" s="1" customFormat="1" ht="14.25" spans="1:50">
      <c r="A48" s="26"/>
      <c r="B48" s="28" t="s">
        <v>38</v>
      </c>
      <c r="C48" s="26"/>
      <c r="D48" s="26"/>
      <c r="E48" s="26"/>
      <c r="F48" s="26"/>
      <c r="G48" s="29">
        <v>3</v>
      </c>
      <c r="H48" s="30">
        <v>0.0385</v>
      </c>
      <c r="I48" s="30">
        <v>0.0383</v>
      </c>
      <c r="J48" s="30">
        <f t="shared" si="151"/>
        <v>0.000199999999999999</v>
      </c>
      <c r="K48" s="33">
        <f t="shared" si="135"/>
        <v>-3.46944695195352e-14</v>
      </c>
      <c r="L48" s="29"/>
      <c r="M48" s="29"/>
      <c r="N48" s="29"/>
      <c r="O48" s="29"/>
      <c r="P48" s="34"/>
      <c r="Q48" s="28"/>
      <c r="R48" s="28"/>
      <c r="S48" s="28"/>
      <c r="T48" s="28"/>
      <c r="U48" s="39">
        <v>26</v>
      </c>
      <c r="V48" s="30">
        <v>0.5328</v>
      </c>
      <c r="W48" s="30">
        <v>0.5194</v>
      </c>
      <c r="X48" s="30">
        <f t="shared" si="152"/>
        <v>0.0134000000000001</v>
      </c>
      <c r="Y48" s="33">
        <f t="shared" si="153"/>
        <v>-0.343137254901956</v>
      </c>
      <c r="Z48" s="29"/>
      <c r="AA48" s="43"/>
      <c r="AB48" s="43"/>
      <c r="AC48" s="29"/>
      <c r="AD48" s="34"/>
      <c r="AE48" s="26"/>
      <c r="AF48" s="26"/>
      <c r="AG48" s="29">
        <v>3</v>
      </c>
      <c r="AH48" s="30">
        <v>0.065</v>
      </c>
      <c r="AI48" s="30">
        <v>0.0648</v>
      </c>
      <c r="AJ48" s="30">
        <f t="shared" si="154"/>
        <v>0.000200000000000006</v>
      </c>
      <c r="AK48" s="26"/>
      <c r="AL48" s="26"/>
      <c r="AM48" s="26"/>
      <c r="AN48" s="26"/>
      <c r="AO48" s="26"/>
      <c r="AP48" s="26"/>
      <c r="AQ48" s="29">
        <v>19</v>
      </c>
      <c r="AR48" s="30">
        <v>0.6189</v>
      </c>
      <c r="AS48" s="30">
        <v>0.5985</v>
      </c>
      <c r="AT48" s="30">
        <f t="shared" si="155"/>
        <v>0.0204</v>
      </c>
      <c r="AU48" s="29"/>
      <c r="AV48" s="29"/>
      <c r="AW48" s="29"/>
      <c r="AX48" s="29"/>
    </row>
    <row r="49" s="1" customFormat="1" ht="14.25" spans="1:50">
      <c r="A49" s="26"/>
      <c r="B49" s="28" t="s">
        <v>39</v>
      </c>
      <c r="C49" s="26"/>
      <c r="D49" s="26"/>
      <c r="E49" s="26"/>
      <c r="F49" s="26"/>
      <c r="G49" s="29">
        <v>4</v>
      </c>
      <c r="H49" s="30">
        <v>0.0459</v>
      </c>
      <c r="I49" s="30">
        <v>0.0446</v>
      </c>
      <c r="J49" s="30">
        <f t="shared" si="151"/>
        <v>0.0013</v>
      </c>
      <c r="K49" s="33" t="e">
        <f t="shared" si="135"/>
        <v>#DIV/0!</v>
      </c>
      <c r="L49" s="29"/>
      <c r="M49" s="29"/>
      <c r="N49" s="29"/>
      <c r="O49" s="29"/>
      <c r="P49" s="34"/>
      <c r="Q49" s="28"/>
      <c r="R49" s="28"/>
      <c r="S49" s="28"/>
      <c r="T49" s="28"/>
      <c r="U49" s="39">
        <v>15</v>
      </c>
      <c r="V49" s="30">
        <v>0.3203</v>
      </c>
      <c r="W49" s="30">
        <v>0.3125</v>
      </c>
      <c r="X49" s="30">
        <f t="shared" si="152"/>
        <v>0.00779999999999997</v>
      </c>
      <c r="Y49" s="33">
        <f t="shared" si="153"/>
        <v>-0.681632653061227</v>
      </c>
      <c r="Z49" s="29"/>
      <c r="AA49" s="43"/>
      <c r="AB49" s="43"/>
      <c r="AC49" s="29"/>
      <c r="AD49" s="34"/>
      <c r="AE49" s="26"/>
      <c r="AF49" s="26"/>
      <c r="AG49" s="29">
        <v>0</v>
      </c>
      <c r="AH49" s="30">
        <v>0</v>
      </c>
      <c r="AI49" s="30">
        <v>0</v>
      </c>
      <c r="AJ49" s="30">
        <f t="shared" si="154"/>
        <v>0</v>
      </c>
      <c r="AK49" s="26"/>
      <c r="AL49" s="26"/>
      <c r="AM49" s="26"/>
      <c r="AN49" s="26"/>
      <c r="AO49" s="26"/>
      <c r="AP49" s="26"/>
      <c r="AQ49" s="29">
        <v>11</v>
      </c>
      <c r="AR49" s="30">
        <v>0.8675</v>
      </c>
      <c r="AS49" s="30">
        <v>0.843</v>
      </c>
      <c r="AT49" s="30">
        <f t="shared" si="155"/>
        <v>0.0245000000000001</v>
      </c>
      <c r="AU49" s="29"/>
      <c r="AV49" s="29"/>
      <c r="AW49" s="29"/>
      <c r="AX49" s="29"/>
    </row>
    <row r="50" s="1" customFormat="1" ht="14.25" spans="1:50">
      <c r="A50" s="26"/>
      <c r="B50" s="28" t="s">
        <v>40</v>
      </c>
      <c r="C50" s="26"/>
      <c r="D50" s="26"/>
      <c r="E50" s="26"/>
      <c r="F50" s="26"/>
      <c r="G50" s="29">
        <v>0</v>
      </c>
      <c r="H50" s="30">
        <v>0</v>
      </c>
      <c r="I50" s="30">
        <v>0</v>
      </c>
      <c r="J50" s="30">
        <f t="shared" si="151"/>
        <v>0</v>
      </c>
      <c r="K50" s="33" t="e">
        <f t="shared" si="135"/>
        <v>#DIV/0!</v>
      </c>
      <c r="L50" s="29"/>
      <c r="M50" s="29"/>
      <c r="N50" s="29"/>
      <c r="O50" s="29"/>
      <c r="P50" s="34"/>
      <c r="Q50" s="28"/>
      <c r="R50" s="28"/>
      <c r="S50" s="28"/>
      <c r="T50" s="28"/>
      <c r="U50" s="39">
        <v>2</v>
      </c>
      <c r="V50" s="30">
        <v>0.0705</v>
      </c>
      <c r="W50" s="30">
        <v>0.0702</v>
      </c>
      <c r="X50" s="30">
        <f t="shared" si="152"/>
        <v>0.000299999999999995</v>
      </c>
      <c r="Y50" s="33">
        <f t="shared" si="153"/>
        <v>-0.971698113207548</v>
      </c>
      <c r="Z50" s="29"/>
      <c r="AA50" s="29"/>
      <c r="AB50" s="29"/>
      <c r="AC50" s="29"/>
      <c r="AD50" s="34"/>
      <c r="AE50" s="26"/>
      <c r="AF50" s="26"/>
      <c r="AG50" s="29">
        <v>0</v>
      </c>
      <c r="AH50" s="30">
        <v>0</v>
      </c>
      <c r="AI50" s="30">
        <v>0</v>
      </c>
      <c r="AJ50" s="30">
        <f t="shared" si="154"/>
        <v>0</v>
      </c>
      <c r="AK50" s="26"/>
      <c r="AL50" s="26"/>
      <c r="AM50" s="26"/>
      <c r="AN50" s="26"/>
      <c r="AO50" s="26"/>
      <c r="AP50" s="26"/>
      <c r="AQ50" s="29">
        <v>9</v>
      </c>
      <c r="AR50" s="30">
        <v>0.269</v>
      </c>
      <c r="AS50" s="30">
        <v>0.2584</v>
      </c>
      <c r="AT50" s="30">
        <f t="shared" si="155"/>
        <v>0.0106</v>
      </c>
      <c r="AU50" s="29"/>
      <c r="AV50" s="29"/>
      <c r="AW50" s="29"/>
      <c r="AX50" s="29"/>
    </row>
    <row r="51" s="1" customFormat="1" ht="14.25" spans="1:50">
      <c r="A51" s="26"/>
      <c r="B51" s="28" t="s">
        <v>41</v>
      </c>
      <c r="C51" s="26"/>
      <c r="D51" s="26"/>
      <c r="E51" s="26"/>
      <c r="F51" s="26"/>
      <c r="G51" s="29">
        <v>1</v>
      </c>
      <c r="H51" s="30">
        <v>0.0351</v>
      </c>
      <c r="I51" s="30">
        <v>0.0347</v>
      </c>
      <c r="J51" s="30">
        <f t="shared" si="151"/>
        <v>0.000399999999999998</v>
      </c>
      <c r="K51" s="33">
        <f t="shared" si="135"/>
        <v>-0.906976744186047</v>
      </c>
      <c r="L51" s="29"/>
      <c r="M51" s="29"/>
      <c r="N51" s="29"/>
      <c r="O51" s="29"/>
      <c r="P51" s="34"/>
      <c r="Q51" s="28"/>
      <c r="R51" s="28"/>
      <c r="S51" s="28"/>
      <c r="T51" s="28"/>
      <c r="U51" s="39">
        <v>10</v>
      </c>
      <c r="V51" s="30">
        <v>0.4243</v>
      </c>
      <c r="W51" s="30">
        <v>0.4092</v>
      </c>
      <c r="X51" s="30">
        <f t="shared" si="152"/>
        <v>0.0151</v>
      </c>
      <c r="Y51" s="33">
        <f t="shared" si="153"/>
        <v>-0.519108280254777</v>
      </c>
      <c r="Z51" s="29"/>
      <c r="AA51" s="29"/>
      <c r="AB51" s="29"/>
      <c r="AC51" s="29"/>
      <c r="AD51" s="34"/>
      <c r="AE51" s="26"/>
      <c r="AF51" s="26"/>
      <c r="AG51" s="29">
        <v>5</v>
      </c>
      <c r="AH51" s="30">
        <v>0.179</v>
      </c>
      <c r="AI51" s="30">
        <v>0.1747</v>
      </c>
      <c r="AJ51" s="30">
        <f t="shared" si="154"/>
        <v>0.0043</v>
      </c>
      <c r="AK51" s="26"/>
      <c r="AL51" s="26"/>
      <c r="AM51" s="26"/>
      <c r="AN51" s="26"/>
      <c r="AO51" s="26"/>
      <c r="AP51" s="26"/>
      <c r="AQ51" s="29">
        <v>12</v>
      </c>
      <c r="AR51" s="30">
        <v>0.882</v>
      </c>
      <c r="AS51" s="30">
        <v>0.8506</v>
      </c>
      <c r="AT51" s="30">
        <f t="shared" si="155"/>
        <v>0.0314</v>
      </c>
      <c r="AU51" s="29"/>
      <c r="AV51" s="29"/>
      <c r="AW51" s="29"/>
      <c r="AX51" s="29"/>
    </row>
    <row r="52" s="1" customFormat="1" ht="14.25" spans="1:50">
      <c r="A52" s="26"/>
      <c r="B52" s="28" t="s">
        <v>42</v>
      </c>
      <c r="C52" s="26"/>
      <c r="D52" s="26"/>
      <c r="E52" s="26"/>
      <c r="F52" s="26"/>
      <c r="G52" s="29">
        <v>0</v>
      </c>
      <c r="H52" s="30">
        <v>0</v>
      </c>
      <c r="I52" s="30">
        <v>0</v>
      </c>
      <c r="J52" s="30">
        <f t="shared" si="151"/>
        <v>0</v>
      </c>
      <c r="K52" s="33" t="e">
        <f t="shared" si="135"/>
        <v>#DIV/0!</v>
      </c>
      <c r="L52" s="26"/>
      <c r="M52" s="26"/>
      <c r="N52" s="26"/>
      <c r="O52" s="26"/>
      <c r="P52" s="26"/>
      <c r="Q52" s="26"/>
      <c r="R52" s="26"/>
      <c r="S52" s="26"/>
      <c r="T52" s="26"/>
      <c r="U52" s="39">
        <v>8</v>
      </c>
      <c r="V52" s="30">
        <v>0.425</v>
      </c>
      <c r="W52" s="30">
        <v>0.4056</v>
      </c>
      <c r="X52" s="30">
        <f t="shared" si="152"/>
        <v>0.0194</v>
      </c>
      <c r="Y52" s="33">
        <f t="shared" si="153"/>
        <v>2.73076923076923</v>
      </c>
      <c r="Z52" s="26"/>
      <c r="AA52" s="28"/>
      <c r="AB52" s="28"/>
      <c r="AC52" s="29"/>
      <c r="AD52" s="34"/>
      <c r="AE52" s="26"/>
      <c r="AF52" s="26"/>
      <c r="AG52" s="29">
        <v>0</v>
      </c>
      <c r="AH52" s="30">
        <v>0</v>
      </c>
      <c r="AI52" s="30">
        <v>0</v>
      </c>
      <c r="AJ52" s="30">
        <f t="shared" si="154"/>
        <v>0</v>
      </c>
      <c r="AK52" s="26"/>
      <c r="AL52" s="26"/>
      <c r="AM52" s="26"/>
      <c r="AN52" s="26"/>
      <c r="AO52" s="26"/>
      <c r="AP52" s="26"/>
      <c r="AQ52" s="29">
        <v>2</v>
      </c>
      <c r="AR52" s="29">
        <v>0.0929</v>
      </c>
      <c r="AS52" s="29">
        <v>0.0877</v>
      </c>
      <c r="AT52" s="30">
        <f t="shared" si="155"/>
        <v>0.0052</v>
      </c>
      <c r="AU52" s="26"/>
      <c r="AV52" s="26"/>
      <c r="AW52" s="26"/>
      <c r="AX52" s="26"/>
    </row>
    <row r="53" s="1" customFormat="1" ht="14.25" spans="1:50">
      <c r="A53" s="26" t="s">
        <v>22</v>
      </c>
      <c r="B53" s="28" t="s">
        <v>28</v>
      </c>
      <c r="C53" s="26"/>
      <c r="D53" s="26"/>
      <c r="E53" s="26"/>
      <c r="F53" s="26"/>
      <c r="G53" s="26"/>
      <c r="H53" s="26"/>
      <c r="I53" s="26"/>
      <c r="J53" s="26"/>
      <c r="K53" s="28"/>
      <c r="L53" s="26">
        <v>3</v>
      </c>
      <c r="M53" s="35">
        <v>0.652</v>
      </c>
      <c r="N53" s="35">
        <v>0.658</v>
      </c>
      <c r="O53" s="2">
        <v>0.006</v>
      </c>
      <c r="P53" s="26"/>
      <c r="Q53" s="26"/>
      <c r="R53" s="26"/>
      <c r="S53" s="26"/>
      <c r="T53" s="26"/>
      <c r="U53" s="26"/>
      <c r="V53" s="26"/>
      <c r="W53" s="26"/>
      <c r="Y53" s="26"/>
      <c r="Z53" s="26">
        <v>35</v>
      </c>
      <c r="AA53" s="35">
        <v>54.591648</v>
      </c>
      <c r="AB53" s="35">
        <v>70.498648</v>
      </c>
      <c r="AC53" s="35">
        <v>15.907</v>
      </c>
      <c r="AD53" s="38">
        <f t="shared" ref="AD53:AD80" si="156">(AC53-AX53)/AX53</f>
        <v>247.546875</v>
      </c>
      <c r="AE53" s="26"/>
      <c r="AF53" s="26"/>
      <c r="AG53" s="2"/>
      <c r="AH53" s="2"/>
      <c r="AI53" s="2"/>
      <c r="AJ53" s="2"/>
      <c r="AK53" s="26">
        <v>2</v>
      </c>
      <c r="AL53" s="2">
        <v>0.670065</v>
      </c>
      <c r="AM53" s="2">
        <v>0.674065</v>
      </c>
      <c r="AN53" s="2">
        <v>0.004</v>
      </c>
      <c r="AO53" s="26"/>
      <c r="AP53" s="26"/>
      <c r="AQ53" s="2"/>
      <c r="AR53" s="2"/>
      <c r="AS53" s="2"/>
      <c r="AT53" s="2"/>
      <c r="AU53" s="26">
        <v>13</v>
      </c>
      <c r="AV53" s="35">
        <v>11.01654</v>
      </c>
      <c r="AW53" s="35">
        <v>11.08054</v>
      </c>
      <c r="AX53" s="26">
        <v>0.064</v>
      </c>
    </row>
    <row r="54" s="1" customFormat="1" ht="14.25" spans="1:50">
      <c r="A54" s="26"/>
      <c r="B54" s="28" t="s">
        <v>29</v>
      </c>
      <c r="C54" s="26"/>
      <c r="D54" s="26"/>
      <c r="E54" s="26"/>
      <c r="F54" s="26"/>
      <c r="G54" s="26"/>
      <c r="H54" s="26"/>
      <c r="I54" s="26"/>
      <c r="J54" s="26"/>
      <c r="K54" s="28"/>
      <c r="L54" s="26"/>
      <c r="M54" s="2"/>
      <c r="N54" s="2"/>
      <c r="O54" s="2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>
        <v>16</v>
      </c>
      <c r="AA54" s="2">
        <v>2.3439</v>
      </c>
      <c r="AB54" s="2">
        <v>2.3654</v>
      </c>
      <c r="AC54" s="35">
        <v>0.0215</v>
      </c>
      <c r="AD54" s="38">
        <f t="shared" si="156"/>
        <v>2.98148148148148</v>
      </c>
      <c r="AE54" s="26"/>
      <c r="AF54" s="26"/>
      <c r="AG54" s="2"/>
      <c r="AH54" s="2"/>
      <c r="AI54" s="2"/>
      <c r="AJ54" s="2"/>
      <c r="AK54" s="26">
        <v>2</v>
      </c>
      <c r="AL54" s="2">
        <v>0.1002</v>
      </c>
      <c r="AM54" s="2">
        <v>0.1012</v>
      </c>
      <c r="AN54" s="2">
        <v>0.001</v>
      </c>
      <c r="AO54" s="26"/>
      <c r="AP54" s="26"/>
      <c r="AQ54" s="2"/>
      <c r="AR54" s="2"/>
      <c r="AS54" s="2"/>
      <c r="AT54" s="2"/>
      <c r="AU54" s="26">
        <v>9</v>
      </c>
      <c r="AV54" s="2">
        <v>0.6063</v>
      </c>
      <c r="AW54" s="2">
        <v>0.6117</v>
      </c>
      <c r="AX54" s="26">
        <v>0.0054</v>
      </c>
    </row>
    <row r="55" s="1" customFormat="1" ht="14.25" spans="1:50">
      <c r="A55" s="26"/>
      <c r="B55" s="28" t="s">
        <v>30</v>
      </c>
      <c r="C55" s="26"/>
      <c r="D55" s="26"/>
      <c r="E55" s="26"/>
      <c r="F55" s="26"/>
      <c r="G55" s="26"/>
      <c r="H55" s="26"/>
      <c r="I55" s="26"/>
      <c r="J55" s="26"/>
      <c r="K55" s="28"/>
      <c r="L55" s="26"/>
      <c r="M55" s="2"/>
      <c r="N55" s="2"/>
      <c r="O55" s="2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>
        <v>8</v>
      </c>
      <c r="AA55" s="2">
        <v>1.1189</v>
      </c>
      <c r="AB55" s="2">
        <v>1.1303</v>
      </c>
      <c r="AC55" s="35">
        <v>0.0114</v>
      </c>
      <c r="AD55" s="38">
        <f t="shared" si="156"/>
        <v>-0.734883720930233</v>
      </c>
      <c r="AE55" s="26"/>
      <c r="AF55" s="26"/>
      <c r="AG55" s="2"/>
      <c r="AH55" s="2"/>
      <c r="AI55" s="2"/>
      <c r="AJ55" s="2"/>
      <c r="AK55" s="26"/>
      <c r="AL55" s="2"/>
      <c r="AM55" s="2"/>
      <c r="AN55" s="2"/>
      <c r="AO55" s="26"/>
      <c r="AP55" s="26"/>
      <c r="AQ55" s="2"/>
      <c r="AR55" s="2"/>
      <c r="AS55" s="2"/>
      <c r="AT55" s="2"/>
      <c r="AU55" s="26">
        <v>2</v>
      </c>
      <c r="AV55" s="2">
        <v>4.2966</v>
      </c>
      <c r="AW55" s="2">
        <v>4.3396</v>
      </c>
      <c r="AX55" s="26">
        <v>0.043</v>
      </c>
    </row>
    <row r="56" s="1" customFormat="1" ht="14.25" spans="1:50">
      <c r="A56" s="26"/>
      <c r="B56" s="28" t="s">
        <v>31</v>
      </c>
      <c r="C56" s="26"/>
      <c r="D56" s="26"/>
      <c r="E56" s="26"/>
      <c r="F56" s="26"/>
      <c r="G56" s="26"/>
      <c r="H56" s="26"/>
      <c r="I56" s="26"/>
      <c r="J56" s="26"/>
      <c r="K56" s="28"/>
      <c r="L56" s="26"/>
      <c r="M56" s="2"/>
      <c r="N56" s="2"/>
      <c r="O56" s="2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>
        <v>19</v>
      </c>
      <c r="AA56" s="2">
        <v>15.59</v>
      </c>
      <c r="AB56" s="2">
        <v>15.6438</v>
      </c>
      <c r="AC56" s="35">
        <v>0.0538</v>
      </c>
      <c r="AD56" s="38">
        <f t="shared" si="156"/>
        <v>-0.850181008075745</v>
      </c>
      <c r="AE56" s="26"/>
      <c r="AF56" s="26"/>
      <c r="AG56" s="2"/>
      <c r="AH56" s="2"/>
      <c r="AI56" s="2"/>
      <c r="AJ56" s="2"/>
      <c r="AK56" s="26">
        <v>4</v>
      </c>
      <c r="AL56" s="2">
        <v>1.5116</v>
      </c>
      <c r="AM56" s="2">
        <v>1.5238</v>
      </c>
      <c r="AN56" s="2">
        <v>0.0122</v>
      </c>
      <c r="AO56" s="26"/>
      <c r="AP56" s="26"/>
      <c r="AQ56" s="2"/>
      <c r="AR56" s="2"/>
      <c r="AS56" s="2"/>
      <c r="AT56" s="2"/>
      <c r="AU56" s="26">
        <v>57</v>
      </c>
      <c r="AV56" s="2">
        <v>28.3437</v>
      </c>
      <c r="AW56" s="2">
        <v>28.7028</v>
      </c>
      <c r="AX56" s="26">
        <v>0.3591</v>
      </c>
    </row>
    <row r="57" s="1" customFormat="1" ht="14.25" spans="1:50">
      <c r="A57" s="26"/>
      <c r="B57" s="28" t="s">
        <v>32</v>
      </c>
      <c r="C57" s="26"/>
      <c r="D57" s="26"/>
      <c r="E57" s="26"/>
      <c r="F57" s="26"/>
      <c r="G57" s="26"/>
      <c r="H57" s="26"/>
      <c r="I57" s="26"/>
      <c r="J57" s="26"/>
      <c r="K57" s="28"/>
      <c r="L57" s="26"/>
      <c r="M57" s="2"/>
      <c r="N57" s="2"/>
      <c r="O57" s="2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>
        <v>0</v>
      </c>
      <c r="AA57" s="2">
        <v>0</v>
      </c>
      <c r="AB57" s="2">
        <v>0</v>
      </c>
      <c r="AC57" s="35">
        <v>0</v>
      </c>
      <c r="AD57" s="38" t="e">
        <f t="shared" si="156"/>
        <v>#DIV/0!</v>
      </c>
      <c r="AE57" s="26"/>
      <c r="AF57" s="26"/>
      <c r="AG57" s="2"/>
      <c r="AH57" s="2"/>
      <c r="AI57" s="2"/>
      <c r="AJ57" s="2"/>
      <c r="AK57" s="26"/>
      <c r="AL57" s="2"/>
      <c r="AM57" s="2"/>
      <c r="AN57" s="2"/>
      <c r="AO57" s="26"/>
      <c r="AP57" s="26"/>
      <c r="AQ57" s="2"/>
      <c r="AR57" s="2"/>
      <c r="AS57" s="2"/>
      <c r="AT57" s="2"/>
      <c r="AU57" s="26">
        <v>0</v>
      </c>
      <c r="AV57" s="35">
        <v>0</v>
      </c>
      <c r="AW57" s="35">
        <v>0</v>
      </c>
      <c r="AX57" s="26"/>
    </row>
    <row r="58" s="1" customFormat="1" ht="14.25" spans="1:50">
      <c r="A58" s="26"/>
      <c r="B58" s="28" t="s">
        <v>33</v>
      </c>
      <c r="C58" s="26"/>
      <c r="D58" s="26"/>
      <c r="E58" s="26"/>
      <c r="F58" s="26"/>
      <c r="G58" s="26"/>
      <c r="H58" s="26"/>
      <c r="I58" s="26"/>
      <c r="J58" s="26"/>
      <c r="K58" s="28"/>
      <c r="L58" s="26">
        <v>2</v>
      </c>
      <c r="M58" s="2">
        <v>0.653872</v>
      </c>
      <c r="N58" s="2">
        <v>0.655872</v>
      </c>
      <c r="O58" s="2">
        <v>0.002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>
        <v>24</v>
      </c>
      <c r="AA58" s="2">
        <v>8.37443764</v>
      </c>
      <c r="AB58" s="2">
        <v>8.779438</v>
      </c>
      <c r="AC58" s="35">
        <v>0.405</v>
      </c>
      <c r="AD58" s="38">
        <f t="shared" si="156"/>
        <v>10.0655737704918</v>
      </c>
      <c r="AE58" s="26"/>
      <c r="AF58" s="26"/>
      <c r="AG58" s="2"/>
      <c r="AH58" s="2"/>
      <c r="AI58" s="2"/>
      <c r="AJ58" s="2"/>
      <c r="AK58" s="26">
        <v>2</v>
      </c>
      <c r="AL58" s="35">
        <v>0.16113</v>
      </c>
      <c r="AM58" s="35">
        <v>0.16363</v>
      </c>
      <c r="AN58" s="2">
        <v>0.0025</v>
      </c>
      <c r="AO58" s="26"/>
      <c r="AP58" s="26"/>
      <c r="AQ58" s="2"/>
      <c r="AR58" s="2"/>
      <c r="AS58" s="2"/>
      <c r="AT58" s="2"/>
      <c r="AU58" s="26">
        <v>30</v>
      </c>
      <c r="AV58" s="35">
        <v>9.37333</v>
      </c>
      <c r="AW58" s="35">
        <v>9.40993</v>
      </c>
      <c r="AX58" s="26">
        <v>0.0366</v>
      </c>
    </row>
    <row r="59" s="1" customFormat="1" ht="14.25" spans="1:50">
      <c r="A59" s="26"/>
      <c r="B59" s="28" t="s">
        <v>34</v>
      </c>
      <c r="C59" s="26"/>
      <c r="D59" s="26"/>
      <c r="E59" s="26"/>
      <c r="F59" s="26"/>
      <c r="G59" s="26"/>
      <c r="H59" s="26"/>
      <c r="I59" s="26"/>
      <c r="J59" s="26"/>
      <c r="K59" s="28"/>
      <c r="L59" s="26"/>
      <c r="M59" s="35"/>
      <c r="N59" s="35"/>
      <c r="O59" s="2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>
        <v>12</v>
      </c>
      <c r="AA59" s="2">
        <v>2.2791</v>
      </c>
      <c r="AB59" s="2">
        <v>2.4031</v>
      </c>
      <c r="AC59" s="35">
        <v>0.124</v>
      </c>
      <c r="AD59" s="38">
        <f t="shared" si="156"/>
        <v>1.0495867768595</v>
      </c>
      <c r="AE59" s="26"/>
      <c r="AF59" s="26"/>
      <c r="AG59" s="2"/>
      <c r="AH59" s="2"/>
      <c r="AI59" s="2"/>
      <c r="AJ59" s="2"/>
      <c r="AK59" s="26"/>
      <c r="AL59" s="2"/>
      <c r="AM59" s="2"/>
      <c r="AN59" s="2"/>
      <c r="AO59" s="26"/>
      <c r="AP59" s="26"/>
      <c r="AQ59" s="2"/>
      <c r="AR59" s="2"/>
      <c r="AS59" s="2"/>
      <c r="AT59" s="2"/>
      <c r="AU59" s="26">
        <v>11</v>
      </c>
      <c r="AV59" s="2">
        <v>1.19285</v>
      </c>
      <c r="AW59" s="2">
        <v>1.25335</v>
      </c>
      <c r="AX59" s="26">
        <v>0.0605</v>
      </c>
    </row>
    <row r="60" s="1" customFormat="1" ht="14.25" spans="1:50">
      <c r="A60" s="26"/>
      <c r="B60" s="28" t="s">
        <v>35</v>
      </c>
      <c r="C60" s="26"/>
      <c r="D60" s="26"/>
      <c r="E60" s="26"/>
      <c r="F60" s="26"/>
      <c r="G60" s="26"/>
      <c r="H60" s="26"/>
      <c r="I60" s="26"/>
      <c r="J60" s="26"/>
      <c r="K60" s="28"/>
      <c r="L60" s="26"/>
      <c r="M60" s="2"/>
      <c r="N60" s="2"/>
      <c r="O60" s="2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>
        <v>0</v>
      </c>
      <c r="AA60" s="2">
        <v>0</v>
      </c>
      <c r="AB60" s="2">
        <v>0</v>
      </c>
      <c r="AC60" s="35">
        <v>0</v>
      </c>
      <c r="AD60" s="38" t="e">
        <f t="shared" si="156"/>
        <v>#DIV/0!</v>
      </c>
      <c r="AE60" s="26"/>
      <c r="AF60" s="26"/>
      <c r="AG60" s="2"/>
      <c r="AH60" s="2"/>
      <c r="AI60" s="2"/>
      <c r="AJ60" s="2"/>
      <c r="AK60" s="26"/>
      <c r="AL60" s="2"/>
      <c r="AM60" s="2"/>
      <c r="AN60" s="2"/>
      <c r="AO60" s="26"/>
      <c r="AP60" s="26"/>
      <c r="AQ60" s="2"/>
      <c r="AR60" s="2"/>
      <c r="AS60" s="2"/>
      <c r="AT60" s="2"/>
      <c r="AU60" s="26">
        <v>0</v>
      </c>
      <c r="AV60" s="2">
        <v>0</v>
      </c>
      <c r="AW60" s="2">
        <v>0</v>
      </c>
      <c r="AX60" s="26">
        <v>0</v>
      </c>
    </row>
    <row r="61" s="1" customFormat="1" ht="14.25" spans="1:50">
      <c r="A61" s="26"/>
      <c r="B61" s="28" t="s">
        <v>36</v>
      </c>
      <c r="C61" s="26"/>
      <c r="D61" s="26"/>
      <c r="E61" s="26"/>
      <c r="F61" s="26"/>
      <c r="G61" s="26"/>
      <c r="H61" s="26"/>
      <c r="I61" s="26"/>
      <c r="J61" s="26"/>
      <c r="K61" s="28"/>
      <c r="L61" s="26"/>
      <c r="M61" s="2"/>
      <c r="N61" s="2"/>
      <c r="O61" s="2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>
        <v>13</v>
      </c>
      <c r="AA61" s="2">
        <v>4.5384</v>
      </c>
      <c r="AB61" s="2">
        <v>4.5704</v>
      </c>
      <c r="AC61" s="35">
        <v>0.032</v>
      </c>
      <c r="AD61" s="38">
        <f t="shared" si="156"/>
        <v>-0.956164383561644</v>
      </c>
      <c r="AE61" s="26"/>
      <c r="AF61" s="26"/>
      <c r="AG61" s="2"/>
      <c r="AH61" s="2"/>
      <c r="AI61" s="2"/>
      <c r="AJ61" s="2"/>
      <c r="AK61" s="26"/>
      <c r="AL61" s="2"/>
      <c r="AM61" s="2"/>
      <c r="AN61" s="2"/>
      <c r="AO61" s="26"/>
      <c r="AP61" s="26"/>
      <c r="AQ61" s="2"/>
      <c r="AR61" s="2"/>
      <c r="AS61" s="2"/>
      <c r="AT61" s="2"/>
      <c r="AU61" s="26">
        <v>19</v>
      </c>
      <c r="AV61" s="2">
        <v>8.066</v>
      </c>
      <c r="AW61" s="2">
        <v>8.796</v>
      </c>
      <c r="AX61" s="26">
        <v>0.73</v>
      </c>
    </row>
    <row r="62" s="1" customFormat="1" ht="14.25" spans="1:50">
      <c r="A62" s="26"/>
      <c r="B62" s="28" t="s">
        <v>38</v>
      </c>
      <c r="C62" s="26"/>
      <c r="D62" s="26"/>
      <c r="E62" s="26"/>
      <c r="F62" s="26"/>
      <c r="G62" s="26"/>
      <c r="H62" s="26"/>
      <c r="I62" s="26"/>
      <c r="J62" s="26"/>
      <c r="K62" s="28"/>
      <c r="L62" s="26"/>
      <c r="M62" s="2"/>
      <c r="N62" s="2"/>
      <c r="O62" s="2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>
        <v>4</v>
      </c>
      <c r="AA62" s="2">
        <v>0.657527</v>
      </c>
      <c r="AB62" s="2">
        <v>0.699527</v>
      </c>
      <c r="AC62" s="35">
        <v>0.042</v>
      </c>
      <c r="AD62" s="38">
        <f t="shared" si="156"/>
        <v>-0.106382978723404</v>
      </c>
      <c r="AE62" s="26"/>
      <c r="AF62" s="26"/>
      <c r="AG62" s="2"/>
      <c r="AH62" s="2"/>
      <c r="AI62" s="2"/>
      <c r="AJ62" s="2"/>
      <c r="AK62" s="26">
        <v>1</v>
      </c>
      <c r="AL62" s="2">
        <v>1.41</v>
      </c>
      <c r="AM62" s="2">
        <v>1.42</v>
      </c>
      <c r="AN62" s="2">
        <v>0.01</v>
      </c>
      <c r="AO62" s="26"/>
      <c r="AP62" s="26"/>
      <c r="AQ62" s="2"/>
      <c r="AR62" s="2"/>
      <c r="AS62" s="2"/>
      <c r="AT62" s="2"/>
      <c r="AU62" s="26">
        <v>14</v>
      </c>
      <c r="AV62" s="2">
        <v>4.598</v>
      </c>
      <c r="AW62" s="2">
        <v>4.645</v>
      </c>
      <c r="AX62" s="26">
        <v>0.047</v>
      </c>
    </row>
    <row r="63" s="1" customFormat="1" ht="14.25" spans="1:50">
      <c r="A63" s="26"/>
      <c r="B63" s="28" t="s">
        <v>39</v>
      </c>
      <c r="C63" s="26"/>
      <c r="D63" s="26"/>
      <c r="E63" s="26"/>
      <c r="F63" s="26"/>
      <c r="G63" s="26"/>
      <c r="H63" s="26"/>
      <c r="I63" s="26"/>
      <c r="J63" s="26"/>
      <c r="K63" s="28"/>
      <c r="L63" s="26">
        <v>1</v>
      </c>
      <c r="M63" s="2">
        <v>0.62</v>
      </c>
      <c r="N63" s="2">
        <v>0.625</v>
      </c>
      <c r="O63" s="2">
        <v>0.005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>
        <v>5</v>
      </c>
      <c r="AA63" s="2">
        <v>3.9969</v>
      </c>
      <c r="AB63" s="2">
        <v>4.0179</v>
      </c>
      <c r="AC63" s="35">
        <v>0.021</v>
      </c>
      <c r="AD63" s="38">
        <f t="shared" si="156"/>
        <v>-0.522727272727273</v>
      </c>
      <c r="AE63" s="26"/>
      <c r="AF63" s="26"/>
      <c r="AG63" s="2"/>
      <c r="AH63" s="2"/>
      <c r="AI63" s="2"/>
      <c r="AJ63" s="2"/>
      <c r="AK63" s="26">
        <v>2</v>
      </c>
      <c r="AL63" s="2">
        <v>0.3122</v>
      </c>
      <c r="AM63" s="2">
        <v>0.3162</v>
      </c>
      <c r="AN63" s="2">
        <v>0.004</v>
      </c>
      <c r="AO63" s="26"/>
      <c r="AP63" s="26"/>
      <c r="AQ63" s="2"/>
      <c r="AR63" s="2"/>
      <c r="AS63" s="2"/>
      <c r="AT63" s="2"/>
      <c r="AU63" s="26">
        <v>10</v>
      </c>
      <c r="AV63" s="2">
        <v>12.24585</v>
      </c>
      <c r="AW63" s="2">
        <v>12.28985</v>
      </c>
      <c r="AX63" s="26">
        <v>0.044</v>
      </c>
    </row>
    <row r="64" s="1" customFormat="1" ht="14.25" spans="1:50">
      <c r="A64" s="26"/>
      <c r="B64" s="28" t="s">
        <v>40</v>
      </c>
      <c r="C64" s="26"/>
      <c r="D64" s="26"/>
      <c r="E64" s="26"/>
      <c r="F64" s="26"/>
      <c r="G64" s="26"/>
      <c r="H64" s="26"/>
      <c r="I64" s="26"/>
      <c r="J64" s="26"/>
      <c r="K64" s="28"/>
      <c r="L64" s="26"/>
      <c r="M64" s="2"/>
      <c r="N64" s="2"/>
      <c r="O64" s="2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>
        <v>11</v>
      </c>
      <c r="AA64" s="2">
        <v>11.2721</v>
      </c>
      <c r="AB64" s="2">
        <v>11.4091</v>
      </c>
      <c r="AC64" s="35">
        <v>0.137</v>
      </c>
      <c r="AD64" s="38">
        <f t="shared" si="156"/>
        <v>-0.913400758533502</v>
      </c>
      <c r="AE64" s="26"/>
      <c r="AF64" s="26"/>
      <c r="AG64" s="2"/>
      <c r="AH64" s="2"/>
      <c r="AI64" s="2"/>
      <c r="AJ64" s="2"/>
      <c r="AK64" s="26">
        <v>3</v>
      </c>
      <c r="AL64" s="2">
        <v>3.079</v>
      </c>
      <c r="AM64" s="2">
        <v>3.106</v>
      </c>
      <c r="AN64" s="2">
        <v>0.027</v>
      </c>
      <c r="AO64" s="26"/>
      <c r="AP64" s="26"/>
      <c r="AQ64" s="2"/>
      <c r="AR64" s="2"/>
      <c r="AS64" s="2"/>
      <c r="AT64" s="2"/>
      <c r="AU64" s="26">
        <v>18</v>
      </c>
      <c r="AV64" s="2">
        <v>15.312</v>
      </c>
      <c r="AW64" s="2">
        <v>16.894</v>
      </c>
      <c r="AX64" s="26">
        <v>1.582</v>
      </c>
    </row>
    <row r="65" s="1" customFormat="1" ht="14.25" spans="1:50">
      <c r="A65" s="26"/>
      <c r="B65" s="28" t="s">
        <v>41</v>
      </c>
      <c r="C65" s="26"/>
      <c r="D65" s="26"/>
      <c r="E65" s="26"/>
      <c r="F65" s="26"/>
      <c r="G65" s="26"/>
      <c r="H65" s="26"/>
      <c r="I65" s="26"/>
      <c r="J65" s="26"/>
      <c r="K65" s="28"/>
      <c r="L65" s="26"/>
      <c r="M65" s="2"/>
      <c r="N65" s="2"/>
      <c r="O65" s="2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>
        <v>0</v>
      </c>
      <c r="AA65" s="2">
        <v>0</v>
      </c>
      <c r="AB65" s="2">
        <v>0</v>
      </c>
      <c r="AC65" s="35">
        <v>0</v>
      </c>
      <c r="AD65" s="38" t="e">
        <f t="shared" si="156"/>
        <v>#DIV/0!</v>
      </c>
      <c r="AE65" s="26"/>
      <c r="AF65" s="26"/>
      <c r="AG65" s="2"/>
      <c r="AH65" s="2"/>
      <c r="AI65" s="2"/>
      <c r="AJ65" s="2"/>
      <c r="AK65" s="26"/>
      <c r="AL65" s="2"/>
      <c r="AM65" s="2"/>
      <c r="AN65" s="2"/>
      <c r="AO65" s="26"/>
      <c r="AP65" s="26"/>
      <c r="AQ65" s="2"/>
      <c r="AR65" s="2"/>
      <c r="AS65" s="2"/>
      <c r="AT65" s="2"/>
      <c r="AU65" s="26">
        <v>0</v>
      </c>
      <c r="AV65" s="2">
        <v>0</v>
      </c>
      <c r="AW65" s="2">
        <v>0</v>
      </c>
      <c r="AX65" s="26">
        <v>0</v>
      </c>
    </row>
    <row r="66" s="1" customFormat="1" ht="14.25" spans="1:50">
      <c r="A66" s="26"/>
      <c r="B66" s="28" t="s">
        <v>42</v>
      </c>
      <c r="C66" s="26"/>
      <c r="D66" s="26"/>
      <c r="E66" s="26"/>
      <c r="F66" s="26"/>
      <c r="G66" s="26"/>
      <c r="H66" s="26"/>
      <c r="I66" s="26"/>
      <c r="J66" s="26"/>
      <c r="K66" s="28"/>
      <c r="L66" s="26">
        <v>1</v>
      </c>
      <c r="M66" s="2">
        <v>0.0137</v>
      </c>
      <c r="N66" s="2">
        <v>0.0147</v>
      </c>
      <c r="O66" s="2">
        <v>0.001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>
        <v>10</v>
      </c>
      <c r="AA66" s="2">
        <v>1.15505</v>
      </c>
      <c r="AB66" s="2">
        <v>1.17305</v>
      </c>
      <c r="AC66" s="35">
        <v>0.018</v>
      </c>
      <c r="AD66" s="38">
        <f t="shared" si="156"/>
        <v>0.714285714285714</v>
      </c>
      <c r="AE66" s="26"/>
      <c r="AF66" s="26"/>
      <c r="AG66" s="4"/>
      <c r="AH66" s="26"/>
      <c r="AI66" s="4"/>
      <c r="AJ66" s="26"/>
      <c r="AK66" s="26">
        <v>2</v>
      </c>
      <c r="AL66" s="2">
        <v>1.0378</v>
      </c>
      <c r="AM66" s="2">
        <v>1.0418</v>
      </c>
      <c r="AN66" s="2">
        <v>0.004</v>
      </c>
      <c r="AO66" s="26"/>
      <c r="AP66" s="26"/>
      <c r="AQ66" s="2"/>
      <c r="AR66" s="2"/>
      <c r="AS66" s="2"/>
      <c r="AT66" s="2"/>
      <c r="AU66" s="26">
        <v>6</v>
      </c>
      <c r="AV66" s="2">
        <v>1.9211</v>
      </c>
      <c r="AW66" s="2">
        <v>1.9316</v>
      </c>
      <c r="AX66" s="26">
        <v>0.0105</v>
      </c>
    </row>
    <row r="67" s="1" customFormat="1" ht="14.25" spans="1:50">
      <c r="A67" s="26" t="s">
        <v>23</v>
      </c>
      <c r="B67" s="24" t="s">
        <v>28</v>
      </c>
      <c r="C67" s="25"/>
      <c r="D67" s="25"/>
      <c r="E67" s="25"/>
      <c r="F67" s="25"/>
      <c r="G67" s="25"/>
      <c r="H67" s="25"/>
      <c r="I67" s="25"/>
      <c r="J67" s="25"/>
      <c r="K67" s="25"/>
      <c r="L67" s="26">
        <v>1</v>
      </c>
      <c r="M67" s="26">
        <v>0.5011</v>
      </c>
      <c r="N67" s="26">
        <v>0.5011</v>
      </c>
      <c r="O67" s="26">
        <v>0</v>
      </c>
      <c r="P67" s="34"/>
      <c r="Q67" s="25"/>
      <c r="R67" s="25"/>
      <c r="S67" s="25"/>
      <c r="T67" s="25"/>
      <c r="U67" s="26"/>
      <c r="V67" s="26"/>
      <c r="W67" s="26"/>
      <c r="Y67" s="2"/>
      <c r="Z67" s="26">
        <v>28</v>
      </c>
      <c r="AA67" s="26">
        <v>1.8966</v>
      </c>
      <c r="AB67" s="26">
        <v>1.9124</v>
      </c>
      <c r="AC67" s="26">
        <v>0.0158</v>
      </c>
      <c r="AD67" s="38">
        <f t="shared" si="156"/>
        <v>-0.338912133891213</v>
      </c>
      <c r="AE67" s="25"/>
      <c r="AF67" s="25"/>
      <c r="AG67" s="26"/>
      <c r="AH67" s="26"/>
      <c r="AI67" s="26"/>
      <c r="AJ67" s="26"/>
      <c r="AK67" s="26">
        <v>3</v>
      </c>
      <c r="AL67" s="26">
        <v>0.3938</v>
      </c>
      <c r="AM67" s="26">
        <v>0.3942</v>
      </c>
      <c r="AN67" s="35">
        <v>0.0004</v>
      </c>
      <c r="AO67" s="25"/>
      <c r="AP67" s="25"/>
      <c r="AQ67" s="25"/>
      <c r="AR67" s="25"/>
      <c r="AS67" s="25"/>
      <c r="AT67" s="25"/>
      <c r="AU67" s="26">
        <v>24</v>
      </c>
      <c r="AV67" s="26">
        <v>0.907</v>
      </c>
      <c r="AW67" s="26">
        <v>0.9309</v>
      </c>
      <c r="AX67" s="26">
        <v>0.0239</v>
      </c>
    </row>
    <row r="68" s="1" customFormat="1" ht="14.25" spans="1:50">
      <c r="A68" s="26"/>
      <c r="B68" s="24" t="s">
        <v>29</v>
      </c>
      <c r="C68" s="25"/>
      <c r="D68" s="25"/>
      <c r="E68" s="25"/>
      <c r="F68" s="25"/>
      <c r="G68" s="25"/>
      <c r="H68" s="25"/>
      <c r="I68" s="25"/>
      <c r="J68" s="25"/>
      <c r="K68" s="25"/>
      <c r="L68" s="26"/>
      <c r="M68" s="35"/>
      <c r="N68" s="35"/>
      <c r="O68" s="26"/>
      <c r="P68" s="34"/>
      <c r="Q68" s="25"/>
      <c r="R68" s="25"/>
      <c r="S68" s="25"/>
      <c r="T68" s="25"/>
      <c r="U68" s="26"/>
      <c r="V68" s="26"/>
      <c r="W68" s="26"/>
      <c r="X68" s="26"/>
      <c r="Y68" s="2"/>
      <c r="Z68" s="26">
        <v>4</v>
      </c>
      <c r="AA68" s="26">
        <v>0.0924</v>
      </c>
      <c r="AB68" s="26">
        <v>0.0952</v>
      </c>
      <c r="AC68" s="26">
        <v>0.0028</v>
      </c>
      <c r="AD68" s="38">
        <f t="shared" si="156"/>
        <v>-0.517241379310345</v>
      </c>
      <c r="AE68" s="25"/>
      <c r="AF68" s="25"/>
      <c r="AG68" s="26"/>
      <c r="AH68" s="26"/>
      <c r="AI68" s="26"/>
      <c r="AJ68" s="26"/>
      <c r="AK68" s="26"/>
      <c r="AL68" s="26"/>
      <c r="AM68" s="26"/>
      <c r="AN68" s="60"/>
      <c r="AO68" s="25"/>
      <c r="AP68" s="25"/>
      <c r="AQ68" s="25"/>
      <c r="AR68" s="25"/>
      <c r="AS68" s="25"/>
      <c r="AT68" s="25"/>
      <c r="AU68" s="26">
        <v>1</v>
      </c>
      <c r="AV68" s="26">
        <v>0.026</v>
      </c>
      <c r="AW68" s="26">
        <v>0.0318</v>
      </c>
      <c r="AX68" s="26">
        <v>0.0058</v>
      </c>
    </row>
    <row r="69" s="1" customFormat="1" ht="14.25" spans="1:50">
      <c r="A69" s="26"/>
      <c r="B69" s="24" t="s">
        <v>30</v>
      </c>
      <c r="C69" s="25"/>
      <c r="D69" s="25"/>
      <c r="E69" s="25"/>
      <c r="F69" s="25"/>
      <c r="G69" s="25"/>
      <c r="H69" s="25"/>
      <c r="I69" s="25"/>
      <c r="J69" s="25"/>
      <c r="K69" s="25"/>
      <c r="L69" s="26">
        <v>1</v>
      </c>
      <c r="M69" s="35">
        <v>0.0035</v>
      </c>
      <c r="N69" s="35">
        <v>0.0035</v>
      </c>
      <c r="O69" s="26">
        <v>0</v>
      </c>
      <c r="P69" s="34"/>
      <c r="Q69" s="25"/>
      <c r="R69" s="25"/>
      <c r="S69" s="25"/>
      <c r="T69" s="25"/>
      <c r="U69" s="26"/>
      <c r="V69" s="26"/>
      <c r="W69" s="26"/>
      <c r="X69" s="26"/>
      <c r="Y69" s="2"/>
      <c r="Z69" s="26">
        <v>1</v>
      </c>
      <c r="AA69" s="26">
        <v>0.0035</v>
      </c>
      <c r="AB69" s="26">
        <v>0.0035</v>
      </c>
      <c r="AC69" s="26">
        <v>0</v>
      </c>
      <c r="AD69" s="38" t="e">
        <f t="shared" si="156"/>
        <v>#DIV/0!</v>
      </c>
      <c r="AE69" s="25"/>
      <c r="AF69" s="25"/>
      <c r="AG69" s="26"/>
      <c r="AH69" s="26"/>
      <c r="AI69" s="26"/>
      <c r="AJ69" s="26"/>
      <c r="AK69" s="26"/>
      <c r="AL69" s="26"/>
      <c r="AM69" s="26"/>
      <c r="AN69" s="35"/>
      <c r="AO69" s="25"/>
      <c r="AP69" s="25"/>
      <c r="AQ69" s="25"/>
      <c r="AR69" s="25"/>
      <c r="AS69" s="25"/>
      <c r="AT69" s="25"/>
      <c r="AU69" s="26"/>
      <c r="AV69" s="26"/>
      <c r="AW69" s="26"/>
      <c r="AX69" s="26"/>
    </row>
    <row r="70" s="1" customFormat="1" ht="14.25" spans="1:50">
      <c r="A70" s="26"/>
      <c r="B70" s="24" t="s">
        <v>31</v>
      </c>
      <c r="C70" s="25"/>
      <c r="D70" s="25"/>
      <c r="E70" s="25"/>
      <c r="F70" s="25"/>
      <c r="G70" s="25"/>
      <c r="H70" s="25"/>
      <c r="I70" s="25"/>
      <c r="J70" s="25"/>
      <c r="K70" s="25"/>
      <c r="L70" s="26"/>
      <c r="M70" s="35"/>
      <c r="N70" s="35"/>
      <c r="O70" s="26"/>
      <c r="P70" s="34"/>
      <c r="Q70" s="25"/>
      <c r="R70" s="25"/>
      <c r="S70" s="25"/>
      <c r="T70" s="25"/>
      <c r="U70" s="26"/>
      <c r="V70" s="26"/>
      <c r="W70" s="26"/>
      <c r="X70" s="26"/>
      <c r="Y70" s="2"/>
      <c r="Z70" s="26"/>
      <c r="AA70" s="26"/>
      <c r="AB70" s="26"/>
      <c r="AC70" s="26"/>
      <c r="AD70" s="38" t="e">
        <f t="shared" si="156"/>
        <v>#DIV/0!</v>
      </c>
      <c r="AE70" s="25"/>
      <c r="AF70" s="25"/>
      <c r="AG70" s="26"/>
      <c r="AH70" s="26"/>
      <c r="AI70" s="26"/>
      <c r="AJ70" s="26"/>
      <c r="AK70" s="26"/>
      <c r="AL70" s="26"/>
      <c r="AM70" s="26"/>
      <c r="AN70" s="35"/>
      <c r="AO70" s="25"/>
      <c r="AP70" s="25"/>
      <c r="AQ70" s="25"/>
      <c r="AR70" s="25"/>
      <c r="AS70" s="25"/>
      <c r="AT70" s="25"/>
      <c r="AU70" s="26"/>
      <c r="AV70" s="26"/>
      <c r="AW70" s="26"/>
      <c r="AX70" s="26"/>
    </row>
    <row r="71" s="1" customFormat="1" ht="14.25" spans="1:50">
      <c r="A71" s="26"/>
      <c r="B71" s="24" t="s">
        <v>32</v>
      </c>
      <c r="C71" s="25"/>
      <c r="D71" s="25"/>
      <c r="E71" s="25"/>
      <c r="F71" s="25"/>
      <c r="G71" s="25"/>
      <c r="H71" s="25"/>
      <c r="I71" s="25"/>
      <c r="J71" s="25"/>
      <c r="K71" s="25"/>
      <c r="L71" s="26"/>
      <c r="M71" s="35"/>
      <c r="N71" s="35"/>
      <c r="O71" s="26"/>
      <c r="P71" s="34"/>
      <c r="Q71" s="25"/>
      <c r="R71" s="25"/>
      <c r="S71" s="25"/>
      <c r="T71" s="25"/>
      <c r="U71" s="26"/>
      <c r="V71" s="26"/>
      <c r="W71" s="26"/>
      <c r="X71" s="26"/>
      <c r="Y71" s="2"/>
      <c r="Z71" s="26">
        <v>17</v>
      </c>
      <c r="AA71" s="26">
        <v>11.2937</v>
      </c>
      <c r="AB71" s="26">
        <v>11.3201</v>
      </c>
      <c r="AC71" s="26">
        <v>0.0264</v>
      </c>
      <c r="AD71" s="38">
        <f t="shared" si="156"/>
        <v>3.8</v>
      </c>
      <c r="AE71" s="25"/>
      <c r="AF71" s="25"/>
      <c r="AG71" s="26"/>
      <c r="AH71" s="26"/>
      <c r="AI71" s="26"/>
      <c r="AJ71" s="26"/>
      <c r="AK71" s="26">
        <v>1</v>
      </c>
      <c r="AL71" s="26">
        <v>0.0006</v>
      </c>
      <c r="AM71" s="26">
        <v>0.0006</v>
      </c>
      <c r="AN71" s="60">
        <v>0</v>
      </c>
      <c r="AO71" s="25"/>
      <c r="AP71" s="25"/>
      <c r="AQ71" s="25"/>
      <c r="AR71" s="25"/>
      <c r="AS71" s="25"/>
      <c r="AT71" s="25"/>
      <c r="AU71" s="26">
        <v>12</v>
      </c>
      <c r="AV71" s="26">
        <v>1.2781</v>
      </c>
      <c r="AW71" s="26">
        <v>1.2836</v>
      </c>
      <c r="AX71" s="26">
        <v>0.0055</v>
      </c>
    </row>
    <row r="72" s="1" customFormat="1" ht="14.25" spans="1:50">
      <c r="A72" s="26"/>
      <c r="B72" s="24" t="s">
        <v>33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6"/>
      <c r="N72" s="26"/>
      <c r="O72" s="26"/>
      <c r="P72" s="34"/>
      <c r="Q72" s="25"/>
      <c r="R72" s="25"/>
      <c r="S72" s="25"/>
      <c r="T72" s="25"/>
      <c r="U72" s="26"/>
      <c r="V72" s="26"/>
      <c r="W72" s="26"/>
      <c r="X72" s="26"/>
      <c r="Y72" s="2"/>
      <c r="Z72" s="26"/>
      <c r="AA72" s="26"/>
      <c r="AB72" s="26"/>
      <c r="AC72" s="26"/>
      <c r="AD72" s="38" t="e">
        <f t="shared" si="156"/>
        <v>#DIV/0!</v>
      </c>
      <c r="AE72" s="25"/>
      <c r="AF72" s="25"/>
      <c r="AG72" s="26"/>
      <c r="AH72" s="26"/>
      <c r="AI72" s="26"/>
      <c r="AJ72" s="26"/>
      <c r="AK72" s="26"/>
      <c r="AL72" s="26"/>
      <c r="AM72" s="26"/>
      <c r="AN72" s="35"/>
      <c r="AO72" s="25"/>
      <c r="AP72" s="25"/>
      <c r="AQ72" s="25"/>
      <c r="AR72" s="25"/>
      <c r="AS72" s="25"/>
      <c r="AT72" s="25"/>
      <c r="AU72" s="26"/>
      <c r="AV72" s="26"/>
      <c r="AW72" s="26"/>
      <c r="AX72" s="26"/>
    </row>
    <row r="73" s="1" customFormat="1" ht="14.25" spans="1:50">
      <c r="A73" s="26"/>
      <c r="B73" s="24" t="s">
        <v>34</v>
      </c>
      <c r="C73" s="25"/>
      <c r="D73" s="25"/>
      <c r="E73" s="25"/>
      <c r="F73" s="25"/>
      <c r="G73" s="25"/>
      <c r="H73" s="25"/>
      <c r="I73" s="25"/>
      <c r="J73" s="25"/>
      <c r="K73" s="25"/>
      <c r="L73" s="26">
        <v>1</v>
      </c>
      <c r="M73" s="35">
        <v>0.0116</v>
      </c>
      <c r="N73" s="35">
        <v>0.0116</v>
      </c>
      <c r="O73" s="26">
        <v>0</v>
      </c>
      <c r="P73" s="34"/>
      <c r="Q73" s="25"/>
      <c r="R73" s="25"/>
      <c r="S73" s="25"/>
      <c r="T73" s="25"/>
      <c r="U73" s="26"/>
      <c r="V73" s="26"/>
      <c r="W73" s="26"/>
      <c r="X73" s="26"/>
      <c r="Y73" s="2"/>
      <c r="Z73" s="26">
        <v>5</v>
      </c>
      <c r="AA73" s="26">
        <v>0.0588</v>
      </c>
      <c r="AB73" s="26">
        <v>0.0589</v>
      </c>
      <c r="AC73" s="26">
        <v>0.0001</v>
      </c>
      <c r="AD73" s="38">
        <f t="shared" si="156"/>
        <v>-0.5</v>
      </c>
      <c r="AE73" s="25"/>
      <c r="AF73" s="25"/>
      <c r="AG73" s="26"/>
      <c r="AH73" s="26"/>
      <c r="AI73" s="26"/>
      <c r="AJ73" s="26"/>
      <c r="AK73" s="26"/>
      <c r="AL73" s="26"/>
      <c r="AM73" s="26"/>
      <c r="AN73" s="35"/>
      <c r="AO73" s="25"/>
      <c r="AP73" s="25"/>
      <c r="AQ73" s="25"/>
      <c r="AR73" s="25"/>
      <c r="AS73" s="25"/>
      <c r="AT73" s="25"/>
      <c r="AU73" s="26">
        <v>3</v>
      </c>
      <c r="AV73" s="26">
        <v>5.8068</v>
      </c>
      <c r="AW73" s="26">
        <v>5.807</v>
      </c>
      <c r="AX73" s="26">
        <v>0.0002</v>
      </c>
    </row>
    <row r="74" s="1" customFormat="1" ht="14.25" spans="1:50">
      <c r="A74" s="26"/>
      <c r="B74" s="24" t="s">
        <v>35</v>
      </c>
      <c r="C74" s="25"/>
      <c r="D74" s="25"/>
      <c r="E74" s="25"/>
      <c r="F74" s="25"/>
      <c r="G74" s="25"/>
      <c r="H74" s="25"/>
      <c r="I74" s="25"/>
      <c r="J74" s="25"/>
      <c r="K74" s="25"/>
      <c r="L74" s="26">
        <v>2</v>
      </c>
      <c r="M74" s="26">
        <v>0.0273</v>
      </c>
      <c r="N74" s="26">
        <v>0.0273</v>
      </c>
      <c r="O74" s="26">
        <v>0</v>
      </c>
      <c r="P74" s="34"/>
      <c r="Q74" s="25"/>
      <c r="R74" s="25"/>
      <c r="S74" s="25"/>
      <c r="T74" s="25"/>
      <c r="U74" s="26"/>
      <c r="V74" s="26"/>
      <c r="W74" s="26"/>
      <c r="X74" s="26"/>
      <c r="Y74" s="2"/>
      <c r="Z74" s="26">
        <v>9</v>
      </c>
      <c r="AA74" s="26">
        <v>0.0715</v>
      </c>
      <c r="AB74" s="26">
        <v>0.073</v>
      </c>
      <c r="AC74" s="26">
        <v>0.0015</v>
      </c>
      <c r="AD74" s="38">
        <f t="shared" si="156"/>
        <v>-0.594594594594595</v>
      </c>
      <c r="AE74" s="25"/>
      <c r="AF74" s="25"/>
      <c r="AG74" s="26"/>
      <c r="AH74" s="26"/>
      <c r="AI74" s="26"/>
      <c r="AJ74" s="26"/>
      <c r="AK74" s="26">
        <v>2</v>
      </c>
      <c r="AL74" s="26">
        <v>0.0203</v>
      </c>
      <c r="AM74" s="26">
        <v>0.024</v>
      </c>
      <c r="AN74" s="35">
        <v>0.0037</v>
      </c>
      <c r="AO74" s="25"/>
      <c r="AP74" s="25"/>
      <c r="AQ74" s="25"/>
      <c r="AR74" s="25"/>
      <c r="AS74" s="25"/>
      <c r="AT74" s="25"/>
      <c r="AU74" s="26">
        <v>3</v>
      </c>
      <c r="AV74" s="26">
        <v>0.0235</v>
      </c>
      <c r="AW74" s="26">
        <v>0.0272</v>
      </c>
      <c r="AX74" s="26">
        <v>0.0037</v>
      </c>
    </row>
    <row r="75" s="1" customFormat="1" ht="14.25" spans="1:50">
      <c r="A75" s="26"/>
      <c r="B75" s="24" t="s">
        <v>36</v>
      </c>
      <c r="C75" s="25"/>
      <c r="D75" s="25"/>
      <c r="E75" s="25"/>
      <c r="F75" s="25"/>
      <c r="G75" s="25"/>
      <c r="H75" s="25"/>
      <c r="I75" s="25"/>
      <c r="J75" s="25"/>
      <c r="K75" s="25"/>
      <c r="L75" s="26">
        <v>1</v>
      </c>
      <c r="M75" s="26">
        <v>0.0119</v>
      </c>
      <c r="N75" s="26">
        <v>0.0119</v>
      </c>
      <c r="O75" s="26">
        <v>0</v>
      </c>
      <c r="P75" s="34"/>
      <c r="Q75" s="25"/>
      <c r="R75" s="25"/>
      <c r="S75" s="25"/>
      <c r="T75" s="25"/>
      <c r="U75" s="26"/>
      <c r="V75" s="26"/>
      <c r="W75" s="26"/>
      <c r="X75" s="26"/>
      <c r="Y75" s="2"/>
      <c r="Z75" s="26">
        <v>3</v>
      </c>
      <c r="AA75" s="26">
        <v>0.9589</v>
      </c>
      <c r="AB75" s="26">
        <v>0.9591</v>
      </c>
      <c r="AC75" s="26">
        <v>0.0002</v>
      </c>
      <c r="AD75" s="38">
        <f t="shared" si="156"/>
        <v>-0.993939393939394</v>
      </c>
      <c r="AE75" s="25"/>
      <c r="AF75" s="25"/>
      <c r="AG75" s="26"/>
      <c r="AH75" s="26"/>
      <c r="AI75" s="26"/>
      <c r="AJ75" s="26"/>
      <c r="AK75" s="26"/>
      <c r="AL75" s="26"/>
      <c r="AM75" s="26"/>
      <c r="AN75" s="38"/>
      <c r="AO75" s="25"/>
      <c r="AP75" s="25"/>
      <c r="AQ75" s="25"/>
      <c r="AR75" s="25"/>
      <c r="AS75" s="25"/>
      <c r="AT75" s="25"/>
      <c r="AU75" s="26">
        <v>2</v>
      </c>
      <c r="AV75" s="26">
        <v>0.2427</v>
      </c>
      <c r="AW75" s="26">
        <v>0.2757</v>
      </c>
      <c r="AX75" s="26">
        <v>0.033</v>
      </c>
    </row>
    <row r="76" s="1" customFormat="1" ht="14.25" spans="1:50">
      <c r="A76" s="26"/>
      <c r="B76" s="24" t="s">
        <v>38</v>
      </c>
      <c r="C76" s="25"/>
      <c r="D76" s="25"/>
      <c r="E76" s="25"/>
      <c r="F76" s="25"/>
      <c r="G76" s="25"/>
      <c r="H76" s="25"/>
      <c r="I76" s="25"/>
      <c r="J76" s="25"/>
      <c r="K76" s="25"/>
      <c r="L76" s="26"/>
      <c r="M76" s="26"/>
      <c r="N76" s="26"/>
      <c r="O76" s="26"/>
      <c r="P76" s="34"/>
      <c r="Q76" s="25"/>
      <c r="R76" s="25"/>
      <c r="S76" s="25"/>
      <c r="T76" s="25"/>
      <c r="U76" s="26"/>
      <c r="V76" s="26"/>
      <c r="W76" s="26"/>
      <c r="X76" s="26"/>
      <c r="Y76" s="2"/>
      <c r="Z76" s="26"/>
      <c r="AA76" s="26"/>
      <c r="AB76" s="26"/>
      <c r="AC76" s="26"/>
      <c r="AD76" s="38" t="e">
        <f t="shared" si="156"/>
        <v>#DIV/0!</v>
      </c>
      <c r="AE76" s="25"/>
      <c r="AF76" s="25"/>
      <c r="AG76" s="26"/>
      <c r="AH76" s="26"/>
      <c r="AI76" s="26"/>
      <c r="AJ76" s="26"/>
      <c r="AK76" s="26"/>
      <c r="AL76" s="26"/>
      <c r="AM76" s="26"/>
      <c r="AN76" s="38"/>
      <c r="AO76" s="25"/>
      <c r="AP76" s="25"/>
      <c r="AQ76" s="25"/>
      <c r="AR76" s="25"/>
      <c r="AS76" s="25"/>
      <c r="AT76" s="25"/>
      <c r="AU76" s="26"/>
      <c r="AV76" s="26"/>
      <c r="AW76" s="26"/>
      <c r="AX76" s="26"/>
    </row>
    <row r="77" s="1" customFormat="1" ht="14.25" spans="1:50">
      <c r="A77" s="26"/>
      <c r="B77" s="24" t="s">
        <v>39</v>
      </c>
      <c r="C77" s="25"/>
      <c r="D77" s="25"/>
      <c r="E77" s="25"/>
      <c r="F77" s="25"/>
      <c r="G77" s="25"/>
      <c r="H77" s="25"/>
      <c r="I77" s="25"/>
      <c r="J77" s="25"/>
      <c r="K77" s="25"/>
      <c r="L77" s="26"/>
      <c r="M77" s="26"/>
      <c r="N77" s="26"/>
      <c r="O77" s="26"/>
      <c r="P77" s="34"/>
      <c r="Q77" s="25"/>
      <c r="R77" s="25"/>
      <c r="S77" s="25"/>
      <c r="T77" s="25"/>
      <c r="U77" s="26"/>
      <c r="V77" s="26"/>
      <c r="W77" s="26"/>
      <c r="X77" s="26"/>
      <c r="Y77" s="2"/>
      <c r="Z77" s="26"/>
      <c r="AA77" s="26"/>
      <c r="AB77" s="26"/>
      <c r="AC77" s="26"/>
      <c r="AD77" s="38" t="e">
        <f t="shared" si="156"/>
        <v>#DIV/0!</v>
      </c>
      <c r="AE77" s="25"/>
      <c r="AF77" s="25"/>
      <c r="AG77" s="26"/>
      <c r="AH77" s="26"/>
      <c r="AI77" s="26"/>
      <c r="AJ77" s="26"/>
      <c r="AK77" s="26"/>
      <c r="AL77" s="26"/>
      <c r="AM77" s="26"/>
      <c r="AN77" s="38"/>
      <c r="AO77" s="25"/>
      <c r="AP77" s="25"/>
      <c r="AQ77" s="25"/>
      <c r="AR77" s="25"/>
      <c r="AS77" s="25"/>
      <c r="AT77" s="25"/>
      <c r="AU77" s="26">
        <v>1</v>
      </c>
      <c r="AV77" s="26">
        <v>0.0826</v>
      </c>
      <c r="AW77" s="26">
        <v>0.0826</v>
      </c>
      <c r="AX77" s="26">
        <v>0</v>
      </c>
    </row>
    <row r="78" s="1" customFormat="1" ht="14.25" spans="1:50">
      <c r="A78" s="26"/>
      <c r="B78" s="24" t="s">
        <v>40</v>
      </c>
      <c r="C78" s="25"/>
      <c r="D78" s="25"/>
      <c r="E78" s="25"/>
      <c r="F78" s="25"/>
      <c r="G78" s="25"/>
      <c r="H78" s="25"/>
      <c r="I78" s="25"/>
      <c r="J78" s="25"/>
      <c r="K78" s="25"/>
      <c r="L78" s="26"/>
      <c r="M78" s="26"/>
      <c r="N78" s="26"/>
      <c r="O78" s="26"/>
      <c r="P78" s="34"/>
      <c r="Q78" s="25"/>
      <c r="R78" s="25"/>
      <c r="S78" s="25"/>
      <c r="T78" s="25"/>
      <c r="U78" s="26"/>
      <c r="V78" s="26"/>
      <c r="W78" s="26"/>
      <c r="X78" s="26"/>
      <c r="Y78" s="2"/>
      <c r="Z78" s="26">
        <v>3</v>
      </c>
      <c r="AA78" s="26">
        <v>2.2214</v>
      </c>
      <c r="AB78" s="26">
        <v>2.2227</v>
      </c>
      <c r="AC78" s="26">
        <v>0.0013</v>
      </c>
      <c r="AD78" s="38" t="e">
        <f t="shared" si="156"/>
        <v>#DIV/0!</v>
      </c>
      <c r="AE78" s="25"/>
      <c r="AF78" s="25"/>
      <c r="AG78" s="26"/>
      <c r="AH78" s="26"/>
      <c r="AI78" s="26"/>
      <c r="AJ78" s="26"/>
      <c r="AK78" s="26"/>
      <c r="AL78" s="26"/>
      <c r="AM78" s="26"/>
      <c r="AN78" s="38"/>
      <c r="AO78" s="25"/>
      <c r="AP78" s="25"/>
      <c r="AQ78" s="25"/>
      <c r="AR78" s="25"/>
      <c r="AS78" s="25"/>
      <c r="AT78" s="25"/>
      <c r="AU78" s="26"/>
      <c r="AV78" s="26"/>
      <c r="AW78" s="26"/>
      <c r="AX78" s="26"/>
    </row>
    <row r="79" s="1" customFormat="1" ht="14.25" spans="1:50">
      <c r="A79" s="26"/>
      <c r="B79" s="24" t="s">
        <v>41</v>
      </c>
      <c r="C79" s="25"/>
      <c r="D79" s="25"/>
      <c r="E79" s="25"/>
      <c r="F79" s="25"/>
      <c r="G79" s="25"/>
      <c r="H79" s="25"/>
      <c r="I79" s="25"/>
      <c r="J79" s="25"/>
      <c r="K79" s="25"/>
      <c r="L79" s="26">
        <v>1</v>
      </c>
      <c r="M79" s="26">
        <v>0.29</v>
      </c>
      <c r="N79" s="26">
        <v>0.29</v>
      </c>
      <c r="O79" s="26">
        <v>0</v>
      </c>
      <c r="P79" s="34"/>
      <c r="Q79" s="25"/>
      <c r="R79" s="25"/>
      <c r="S79" s="25"/>
      <c r="T79" s="25"/>
      <c r="U79" s="26"/>
      <c r="V79" s="26"/>
      <c r="W79" s="26"/>
      <c r="X79" s="26"/>
      <c r="Y79" s="2"/>
      <c r="Z79" s="26">
        <v>9</v>
      </c>
      <c r="AA79" s="26">
        <v>0.5978</v>
      </c>
      <c r="AB79" s="26">
        <v>0.6034</v>
      </c>
      <c r="AC79" s="26">
        <v>0.0056</v>
      </c>
      <c r="AD79" s="38">
        <f t="shared" si="156"/>
        <v>-0.253333333333333</v>
      </c>
      <c r="AE79" s="25"/>
      <c r="AF79" s="25"/>
      <c r="AG79" s="26"/>
      <c r="AH79" s="26"/>
      <c r="AI79" s="26"/>
      <c r="AJ79" s="26"/>
      <c r="AK79" s="26"/>
      <c r="AL79" s="26"/>
      <c r="AM79" s="26"/>
      <c r="AN79" s="38"/>
      <c r="AO79" s="25"/>
      <c r="AP79" s="25"/>
      <c r="AQ79" s="25"/>
      <c r="AR79" s="25"/>
      <c r="AS79" s="25"/>
      <c r="AT79" s="25"/>
      <c r="AU79" s="26">
        <v>3</v>
      </c>
      <c r="AV79" s="26">
        <v>0.0026</v>
      </c>
      <c r="AW79" s="26">
        <v>0.0101</v>
      </c>
      <c r="AX79" s="26">
        <v>0.0075</v>
      </c>
    </row>
    <row r="80" s="1" customFormat="1" ht="14.25" spans="1:50">
      <c r="A80" s="26"/>
      <c r="B80" s="24" t="s">
        <v>42</v>
      </c>
      <c r="C80" s="25"/>
      <c r="D80" s="25"/>
      <c r="E80" s="25"/>
      <c r="F80" s="25"/>
      <c r="G80" s="25"/>
      <c r="H80" s="25"/>
      <c r="I80" s="25"/>
      <c r="J80" s="25"/>
      <c r="K80" s="25"/>
      <c r="L80" s="26"/>
      <c r="M80" s="26"/>
      <c r="N80" s="26"/>
      <c r="O80" s="26"/>
      <c r="P80" s="34"/>
      <c r="Q80" s="25"/>
      <c r="R80" s="25"/>
      <c r="S80" s="25"/>
      <c r="T80" s="25"/>
      <c r="U80" s="26"/>
      <c r="V80" s="26"/>
      <c r="W80" s="26"/>
      <c r="X80" s="26"/>
      <c r="Y80" s="2"/>
      <c r="Z80" s="26">
        <v>2</v>
      </c>
      <c r="AA80" s="26">
        <v>0.0063</v>
      </c>
      <c r="AB80" s="26">
        <v>0.0124</v>
      </c>
      <c r="AC80" s="26">
        <v>0.0061</v>
      </c>
      <c r="AD80" s="38" t="e">
        <f t="shared" si="156"/>
        <v>#DIV/0!</v>
      </c>
      <c r="AE80" s="25"/>
      <c r="AF80" s="25"/>
      <c r="AG80" s="26"/>
      <c r="AH80" s="26"/>
      <c r="AI80" s="26"/>
      <c r="AJ80" s="26"/>
      <c r="AK80" s="26"/>
      <c r="AL80" s="26"/>
      <c r="AM80" s="26"/>
      <c r="AN80" s="38"/>
      <c r="AO80" s="25"/>
      <c r="AP80" s="25"/>
      <c r="AQ80" s="25"/>
      <c r="AR80" s="25"/>
      <c r="AS80" s="25"/>
      <c r="AT80" s="25"/>
      <c r="AU80" s="26">
        <v>2</v>
      </c>
      <c r="AV80" s="26">
        <v>0.002</v>
      </c>
      <c r="AW80" s="26">
        <v>0.002</v>
      </c>
      <c r="AX80" s="26">
        <v>0</v>
      </c>
    </row>
    <row r="81" s="1" customFormat="1" ht="14.25" spans="1:50">
      <c r="A81" s="58" t="s">
        <v>24</v>
      </c>
      <c r="B81" s="28" t="s">
        <v>28</v>
      </c>
      <c r="C81" s="26"/>
      <c r="D81" s="26"/>
      <c r="E81" s="26"/>
      <c r="F81" s="26"/>
      <c r="G81" s="26"/>
      <c r="H81" s="29"/>
      <c r="I81" s="29"/>
      <c r="J81" s="29"/>
      <c r="K81" s="33">
        <v>0</v>
      </c>
      <c r="L81" s="29"/>
      <c r="M81" s="29"/>
      <c r="N81" s="29"/>
      <c r="O81" s="29"/>
      <c r="P81" s="34"/>
      <c r="Q81" s="28"/>
      <c r="R81" s="28"/>
      <c r="S81" s="28"/>
      <c r="T81" s="28"/>
      <c r="U81" s="28"/>
      <c r="V81" s="29"/>
      <c r="W81" s="29"/>
      <c r="X81" s="29"/>
      <c r="Y81" s="33" t="e">
        <f t="shared" ref="Y81:Y94" si="157">(X81-AT81)/AT81</f>
        <v>#DIV/0!</v>
      </c>
      <c r="Z81" s="26"/>
      <c r="AA81" s="28"/>
      <c r="AB81" s="28"/>
      <c r="AC81" s="28"/>
      <c r="AD81" s="28"/>
      <c r="AE81" s="26"/>
      <c r="AF81" s="26"/>
      <c r="AG81" s="29"/>
      <c r="AH81" s="30"/>
      <c r="AI81" s="30"/>
      <c r="AJ81" s="30"/>
      <c r="AK81" s="26"/>
      <c r="AL81" s="26"/>
      <c r="AM81" s="26"/>
      <c r="AN81" s="26"/>
      <c r="AO81" s="26"/>
      <c r="AP81" s="26"/>
      <c r="AQ81" s="29"/>
      <c r="AR81" s="30"/>
      <c r="AS81" s="30"/>
      <c r="AT81" s="30"/>
      <c r="AU81" s="29"/>
      <c r="AV81" s="29"/>
      <c r="AW81" s="29"/>
      <c r="AX81" s="29"/>
    </row>
    <row r="82" s="1" customFormat="1" ht="14.25" spans="1:50">
      <c r="A82" s="26"/>
      <c r="B82" s="28" t="s">
        <v>29</v>
      </c>
      <c r="C82" s="26"/>
      <c r="D82" s="26"/>
      <c r="E82" s="26"/>
      <c r="F82" s="26"/>
      <c r="G82" s="26"/>
      <c r="H82" s="29"/>
      <c r="I82" s="29"/>
      <c r="J82" s="29"/>
      <c r="K82" s="33">
        <v>0</v>
      </c>
      <c r="L82" s="29"/>
      <c r="M82" s="29"/>
      <c r="N82" s="29"/>
      <c r="O82" s="29"/>
      <c r="P82" s="34"/>
      <c r="Q82" s="28"/>
      <c r="R82" s="28"/>
      <c r="S82" s="28"/>
      <c r="T82" s="28"/>
      <c r="U82" s="28"/>
      <c r="V82" s="29"/>
      <c r="W82" s="29"/>
      <c r="X82" s="29"/>
      <c r="Y82" s="33" t="e">
        <f t="shared" si="157"/>
        <v>#DIV/0!</v>
      </c>
      <c r="Z82" s="26"/>
      <c r="AA82" s="28"/>
      <c r="AB82" s="28"/>
      <c r="AC82" s="28"/>
      <c r="AD82" s="28"/>
      <c r="AE82" s="26"/>
      <c r="AF82" s="26"/>
      <c r="AG82" s="29"/>
      <c r="AH82" s="30"/>
      <c r="AI82" s="30"/>
      <c r="AJ82" s="30"/>
      <c r="AK82" s="26"/>
      <c r="AL82" s="26"/>
      <c r="AM82" s="26"/>
      <c r="AN82" s="26"/>
      <c r="AO82" s="26"/>
      <c r="AP82" s="26"/>
      <c r="AQ82" s="29"/>
      <c r="AR82" s="30"/>
      <c r="AS82" s="30"/>
      <c r="AT82" s="30"/>
      <c r="AU82" s="29"/>
      <c r="AV82" s="29"/>
      <c r="AW82" s="29"/>
      <c r="AX82" s="29"/>
    </row>
    <row r="83" s="1" customFormat="1" ht="14.25" spans="1:50">
      <c r="A83" s="26"/>
      <c r="B83" s="24" t="s">
        <v>30</v>
      </c>
      <c r="C83" s="26"/>
      <c r="D83" s="26"/>
      <c r="E83" s="26"/>
      <c r="F83" s="26"/>
      <c r="G83" s="26"/>
      <c r="H83" s="28"/>
      <c r="I83" s="28"/>
      <c r="J83" s="28"/>
      <c r="K83" s="33">
        <v>0</v>
      </c>
      <c r="L83" s="29"/>
      <c r="M83" s="29"/>
      <c r="N83" s="29"/>
      <c r="O83" s="29"/>
      <c r="P83" s="34"/>
      <c r="Q83" s="28"/>
      <c r="R83" s="28"/>
      <c r="S83" s="28"/>
      <c r="T83" s="28"/>
      <c r="U83" s="28"/>
      <c r="V83" s="28"/>
      <c r="W83" s="28"/>
      <c r="X83" s="28"/>
      <c r="Y83" s="33" t="e">
        <f t="shared" si="157"/>
        <v>#DIV/0!</v>
      </c>
      <c r="Z83" s="26"/>
      <c r="AA83" s="28"/>
      <c r="AB83" s="28"/>
      <c r="AC83" s="28"/>
      <c r="AD83" s="28"/>
      <c r="AE83" s="26"/>
      <c r="AF83" s="26"/>
      <c r="AG83" s="29"/>
      <c r="AH83" s="30"/>
      <c r="AI83" s="30"/>
      <c r="AJ83" s="30"/>
      <c r="AK83" s="25"/>
      <c r="AL83" s="25"/>
      <c r="AM83" s="25"/>
      <c r="AN83" s="25"/>
      <c r="AO83" s="25"/>
      <c r="AP83" s="25"/>
      <c r="AQ83" s="29"/>
      <c r="AR83" s="30"/>
      <c r="AS83" s="30"/>
      <c r="AT83" s="30"/>
      <c r="AU83" s="29"/>
      <c r="AV83" s="29"/>
      <c r="AW83" s="29"/>
      <c r="AX83" s="29"/>
    </row>
    <row r="84" s="1" customFormat="1" ht="14.25" spans="1:50">
      <c r="A84" s="26"/>
      <c r="B84" s="28" t="s">
        <v>31</v>
      </c>
      <c r="C84" s="26"/>
      <c r="D84" s="26"/>
      <c r="E84" s="26"/>
      <c r="F84" s="26"/>
      <c r="G84" s="26"/>
      <c r="H84" s="28"/>
      <c r="I84" s="28"/>
      <c r="J84" s="28"/>
      <c r="K84" s="33">
        <v>0</v>
      </c>
      <c r="L84" s="29"/>
      <c r="M84" s="29"/>
      <c r="N84" s="29"/>
      <c r="O84" s="29"/>
      <c r="P84" s="34"/>
      <c r="Q84" s="28"/>
      <c r="R84" s="28"/>
      <c r="S84" s="28"/>
      <c r="T84" s="28"/>
      <c r="U84" s="28"/>
      <c r="V84" s="28"/>
      <c r="W84" s="28"/>
      <c r="X84" s="28"/>
      <c r="Y84" s="33" t="e">
        <f t="shared" si="157"/>
        <v>#DIV/0!</v>
      </c>
      <c r="Z84" s="26"/>
      <c r="AA84" s="28"/>
      <c r="AB84" s="28"/>
      <c r="AC84" s="28"/>
      <c r="AD84" s="28"/>
      <c r="AE84" s="26"/>
      <c r="AF84" s="26"/>
      <c r="AG84" s="29"/>
      <c r="AH84" s="30"/>
      <c r="AI84" s="30"/>
      <c r="AJ84" s="30"/>
      <c r="AK84" s="25"/>
      <c r="AL84" s="25"/>
      <c r="AM84" s="25"/>
      <c r="AN84" s="25"/>
      <c r="AO84" s="25"/>
      <c r="AP84" s="25"/>
      <c r="AQ84" s="29"/>
      <c r="AR84" s="30"/>
      <c r="AS84" s="30"/>
      <c r="AT84" s="30"/>
      <c r="AU84" s="29"/>
      <c r="AV84" s="29"/>
      <c r="AW84" s="29"/>
      <c r="AX84" s="29"/>
    </row>
    <row r="85" s="1" customFormat="1" ht="14.25" spans="1:50">
      <c r="A85" s="26"/>
      <c r="B85" s="28" t="s">
        <v>32</v>
      </c>
      <c r="C85" s="26"/>
      <c r="D85" s="26"/>
      <c r="E85" s="26"/>
      <c r="F85" s="26"/>
      <c r="G85" s="26"/>
      <c r="H85" s="28"/>
      <c r="I85" s="28"/>
      <c r="J85" s="28"/>
      <c r="K85" s="33">
        <v>0</v>
      </c>
      <c r="L85" s="29"/>
      <c r="M85" s="29"/>
      <c r="N85" s="29"/>
      <c r="O85" s="29"/>
      <c r="P85" s="34"/>
      <c r="Q85" s="28"/>
      <c r="R85" s="28"/>
      <c r="S85" s="28"/>
      <c r="T85" s="28"/>
      <c r="U85" s="28"/>
      <c r="V85" s="28"/>
      <c r="W85" s="28"/>
      <c r="X85" s="28"/>
      <c r="Y85" s="33" t="e">
        <f t="shared" si="157"/>
        <v>#DIV/0!</v>
      </c>
      <c r="Z85" s="26"/>
      <c r="AA85" s="28"/>
      <c r="AB85" s="28"/>
      <c r="AC85" s="28"/>
      <c r="AD85" s="28"/>
      <c r="AE85" s="26"/>
      <c r="AF85" s="26"/>
      <c r="AG85" s="29"/>
      <c r="AH85" s="30"/>
      <c r="AI85" s="30"/>
      <c r="AJ85" s="30"/>
      <c r="AK85" s="26"/>
      <c r="AL85" s="26"/>
      <c r="AM85" s="26"/>
      <c r="AN85" s="26"/>
      <c r="AO85" s="26"/>
      <c r="AP85" s="26"/>
      <c r="AQ85" s="29"/>
      <c r="AR85" s="30"/>
      <c r="AS85" s="30"/>
      <c r="AT85" s="30"/>
      <c r="AU85" s="29"/>
      <c r="AV85" s="29"/>
      <c r="AW85" s="29"/>
      <c r="AX85" s="29"/>
    </row>
    <row r="86" s="1" customFormat="1" ht="14.25" spans="1:50">
      <c r="A86" s="26"/>
      <c r="B86" s="28" t="s">
        <v>33</v>
      </c>
      <c r="C86" s="26"/>
      <c r="D86" s="26"/>
      <c r="E86" s="26"/>
      <c r="F86" s="26"/>
      <c r="G86" s="26"/>
      <c r="H86" s="29"/>
      <c r="I86" s="29"/>
      <c r="J86" s="29"/>
      <c r="K86" s="33">
        <v>0</v>
      </c>
      <c r="L86" s="29"/>
      <c r="M86" s="29"/>
      <c r="N86" s="29"/>
      <c r="O86" s="29"/>
      <c r="P86" s="34"/>
      <c r="Q86" s="28"/>
      <c r="R86" s="28"/>
      <c r="S86" s="28"/>
      <c r="T86" s="28"/>
      <c r="U86" s="28"/>
      <c r="V86" s="29"/>
      <c r="W86" s="29"/>
      <c r="X86" s="29"/>
      <c r="Y86" s="33" t="e">
        <f t="shared" si="157"/>
        <v>#DIV/0!</v>
      </c>
      <c r="Z86" s="26"/>
      <c r="AA86" s="28"/>
      <c r="AB86" s="28"/>
      <c r="AC86" s="28"/>
      <c r="AD86" s="28"/>
      <c r="AE86" s="26"/>
      <c r="AF86" s="26"/>
      <c r="AG86" s="29"/>
      <c r="AH86" s="30"/>
      <c r="AI86" s="30"/>
      <c r="AJ86" s="30"/>
      <c r="AK86" s="26"/>
      <c r="AL86" s="26"/>
      <c r="AM86" s="26"/>
      <c r="AN86" s="26"/>
      <c r="AO86" s="26"/>
      <c r="AP86" s="26"/>
      <c r="AQ86" s="29"/>
      <c r="AR86" s="30"/>
      <c r="AS86" s="30"/>
      <c r="AT86" s="30"/>
      <c r="AU86" s="29"/>
      <c r="AV86" s="29"/>
      <c r="AW86" s="29"/>
      <c r="AX86" s="29"/>
    </row>
    <row r="87" s="1" customFormat="1" ht="14.25" spans="1:50">
      <c r="A87" s="26"/>
      <c r="B87" s="28" t="s">
        <v>34</v>
      </c>
      <c r="C87" s="26"/>
      <c r="D87" s="26"/>
      <c r="E87" s="26"/>
      <c r="F87" s="26"/>
      <c r="G87" s="26"/>
      <c r="H87" s="28"/>
      <c r="I87" s="28"/>
      <c r="J87" s="28"/>
      <c r="K87" s="33">
        <v>0</v>
      </c>
      <c r="L87" s="29"/>
      <c r="M87" s="29"/>
      <c r="N87" s="29"/>
      <c r="O87" s="29"/>
      <c r="P87" s="34"/>
      <c r="Q87" s="28"/>
      <c r="R87" s="28"/>
      <c r="S87" s="28"/>
      <c r="T87" s="28"/>
      <c r="U87" s="28"/>
      <c r="V87" s="28"/>
      <c r="W87" s="28"/>
      <c r="X87" s="28"/>
      <c r="Y87" s="33" t="e">
        <f t="shared" si="157"/>
        <v>#DIV/0!</v>
      </c>
      <c r="Z87" s="26"/>
      <c r="AA87" s="28"/>
      <c r="AB87" s="28"/>
      <c r="AC87" s="28"/>
      <c r="AD87" s="28"/>
      <c r="AE87" s="26"/>
      <c r="AF87" s="26"/>
      <c r="AG87" s="29"/>
      <c r="AH87" s="30"/>
      <c r="AI87" s="30"/>
      <c r="AJ87" s="30"/>
      <c r="AK87" s="26"/>
      <c r="AL87" s="26"/>
      <c r="AM87" s="26"/>
      <c r="AN87" s="26"/>
      <c r="AO87" s="26"/>
      <c r="AP87" s="26"/>
      <c r="AQ87" s="29"/>
      <c r="AR87" s="30"/>
      <c r="AS87" s="30"/>
      <c r="AT87" s="30"/>
      <c r="AU87" s="29"/>
      <c r="AV87" s="29"/>
      <c r="AW87" s="29"/>
      <c r="AX87" s="29"/>
    </row>
    <row r="88" s="1" customFormat="1" ht="14.25" spans="1:50">
      <c r="A88" s="26"/>
      <c r="B88" s="28" t="s">
        <v>35</v>
      </c>
      <c r="C88" s="26"/>
      <c r="D88" s="26"/>
      <c r="E88" s="26"/>
      <c r="F88" s="26"/>
      <c r="G88" s="26"/>
      <c r="H88" s="28"/>
      <c r="I88" s="28"/>
      <c r="J88" s="28"/>
      <c r="K88" s="33">
        <v>0</v>
      </c>
      <c r="L88" s="29"/>
      <c r="M88" s="29"/>
      <c r="N88" s="29"/>
      <c r="O88" s="29"/>
      <c r="P88" s="34"/>
      <c r="Q88" s="28"/>
      <c r="R88" s="28"/>
      <c r="S88" s="28"/>
      <c r="T88" s="28"/>
      <c r="U88" s="28"/>
      <c r="V88" s="28"/>
      <c r="W88" s="28"/>
      <c r="X88" s="28"/>
      <c r="Y88" s="33" t="e">
        <f t="shared" si="157"/>
        <v>#DIV/0!</v>
      </c>
      <c r="Z88" s="26"/>
      <c r="AA88" s="28"/>
      <c r="AB88" s="28"/>
      <c r="AC88" s="28"/>
      <c r="AD88" s="28"/>
      <c r="AE88" s="26"/>
      <c r="AF88" s="26"/>
      <c r="AG88" s="29"/>
      <c r="AH88" s="30"/>
      <c r="AI88" s="30"/>
      <c r="AJ88" s="30"/>
      <c r="AK88" s="26"/>
      <c r="AL88" s="26"/>
      <c r="AM88" s="26"/>
      <c r="AN88" s="26"/>
      <c r="AO88" s="26"/>
      <c r="AP88" s="26"/>
      <c r="AQ88" s="29"/>
      <c r="AR88" s="30"/>
      <c r="AS88" s="30"/>
      <c r="AT88" s="30"/>
      <c r="AU88" s="29"/>
      <c r="AV88" s="29"/>
      <c r="AW88" s="29"/>
      <c r="AX88" s="29"/>
    </row>
    <row r="89" s="1" customFormat="1" ht="14.25" spans="1:50">
      <c r="A89" s="26"/>
      <c r="B89" s="28" t="s">
        <v>36</v>
      </c>
      <c r="C89" s="26"/>
      <c r="D89" s="26"/>
      <c r="E89" s="26"/>
      <c r="F89" s="26"/>
      <c r="G89" s="26"/>
      <c r="H89" s="28"/>
      <c r="I89" s="28"/>
      <c r="J89" s="28"/>
      <c r="K89" s="33">
        <v>0</v>
      </c>
      <c r="L89" s="29"/>
      <c r="M89" s="29"/>
      <c r="N89" s="29"/>
      <c r="O89" s="29"/>
      <c r="P89" s="34"/>
      <c r="Q89" s="28"/>
      <c r="R89" s="28"/>
      <c r="S89" s="28"/>
      <c r="T89" s="28"/>
      <c r="U89" s="28"/>
      <c r="V89" s="28"/>
      <c r="W89" s="28"/>
      <c r="X89" s="28"/>
      <c r="Y89" s="33" t="e">
        <f t="shared" si="157"/>
        <v>#DIV/0!</v>
      </c>
      <c r="Z89" s="26"/>
      <c r="AA89" s="28"/>
      <c r="AB89" s="28"/>
      <c r="AC89" s="28"/>
      <c r="AD89" s="28"/>
      <c r="AE89" s="26"/>
      <c r="AF89" s="26"/>
      <c r="AG89" s="29"/>
      <c r="AH89" s="30"/>
      <c r="AI89" s="30"/>
      <c r="AJ89" s="30"/>
      <c r="AK89" s="26"/>
      <c r="AL89" s="26"/>
      <c r="AM89" s="26"/>
      <c r="AN89" s="26"/>
      <c r="AO89" s="26"/>
      <c r="AP89" s="26"/>
      <c r="AQ89" s="29"/>
      <c r="AR89" s="30"/>
      <c r="AS89" s="30"/>
      <c r="AT89" s="30"/>
      <c r="AU89" s="29"/>
      <c r="AV89" s="29"/>
      <c r="AW89" s="29"/>
      <c r="AX89" s="29"/>
    </row>
    <row r="90" s="1" customFormat="1" ht="14.25" spans="1:50">
      <c r="A90" s="26"/>
      <c r="B90" s="28" t="s">
        <v>38</v>
      </c>
      <c r="C90" s="26"/>
      <c r="D90" s="26"/>
      <c r="E90" s="26"/>
      <c r="F90" s="26"/>
      <c r="G90" s="29"/>
      <c r="H90" s="29"/>
      <c r="I90" s="29"/>
      <c r="J90" s="29"/>
      <c r="K90" s="33">
        <v>0</v>
      </c>
      <c r="L90" s="29"/>
      <c r="M90" s="29"/>
      <c r="N90" s="29"/>
      <c r="O90" s="29"/>
      <c r="P90" s="34"/>
      <c r="Q90" s="28"/>
      <c r="R90" s="28"/>
      <c r="S90" s="28"/>
      <c r="T90" s="28"/>
      <c r="U90" s="29"/>
      <c r="V90" s="29"/>
      <c r="W90" s="29"/>
      <c r="X90" s="29"/>
      <c r="Y90" s="33" t="e">
        <f t="shared" si="157"/>
        <v>#DIV/0!</v>
      </c>
      <c r="Z90" s="26"/>
      <c r="AA90" s="28"/>
      <c r="AB90" s="28"/>
      <c r="AC90" s="28"/>
      <c r="AD90" s="28"/>
      <c r="AE90" s="26"/>
      <c r="AF90" s="26"/>
      <c r="AG90" s="29"/>
      <c r="AH90" s="30"/>
      <c r="AI90" s="30"/>
      <c r="AJ90" s="30"/>
      <c r="AK90" s="26"/>
      <c r="AL90" s="26"/>
      <c r="AM90" s="26"/>
      <c r="AN90" s="26"/>
      <c r="AO90" s="26"/>
      <c r="AP90" s="26"/>
      <c r="AQ90" s="29"/>
      <c r="AR90" s="30"/>
      <c r="AS90" s="30"/>
      <c r="AT90" s="30"/>
      <c r="AU90" s="29"/>
      <c r="AV90" s="29"/>
      <c r="AW90" s="29"/>
      <c r="AX90" s="29"/>
    </row>
    <row r="91" s="1" customFormat="1" ht="14.25" spans="1:50">
      <c r="A91" s="26"/>
      <c r="B91" s="28" t="s">
        <v>39</v>
      </c>
      <c r="C91" s="26"/>
      <c r="D91" s="26"/>
      <c r="E91" s="26"/>
      <c r="F91" s="26"/>
      <c r="G91" s="26"/>
      <c r="H91" s="28"/>
      <c r="I91" s="28"/>
      <c r="J91" s="28"/>
      <c r="K91" s="33">
        <v>0</v>
      </c>
      <c r="L91" s="29"/>
      <c r="M91" s="29"/>
      <c r="N91" s="29"/>
      <c r="O91" s="29"/>
      <c r="P91" s="34"/>
      <c r="Q91" s="28"/>
      <c r="R91" s="28"/>
      <c r="S91" s="28"/>
      <c r="T91" s="28"/>
      <c r="U91" s="28"/>
      <c r="V91" s="28"/>
      <c r="W91" s="28"/>
      <c r="X91" s="28"/>
      <c r="Y91" s="33" t="e">
        <f t="shared" si="157"/>
        <v>#DIV/0!</v>
      </c>
      <c r="Z91" s="26"/>
      <c r="AA91" s="28"/>
      <c r="AB91" s="28"/>
      <c r="AC91" s="28"/>
      <c r="AD91" s="28"/>
      <c r="AE91" s="26"/>
      <c r="AF91" s="26"/>
      <c r="AG91" s="29"/>
      <c r="AH91" s="30"/>
      <c r="AI91" s="30"/>
      <c r="AJ91" s="30"/>
      <c r="AK91" s="26"/>
      <c r="AL91" s="26"/>
      <c r="AM91" s="26"/>
      <c r="AN91" s="26"/>
      <c r="AO91" s="26"/>
      <c r="AP91" s="26"/>
      <c r="AQ91" s="29"/>
      <c r="AR91" s="30"/>
      <c r="AS91" s="30"/>
      <c r="AT91" s="30"/>
      <c r="AU91" s="29"/>
      <c r="AV91" s="29"/>
      <c r="AW91" s="29"/>
      <c r="AX91" s="29"/>
    </row>
    <row r="92" s="1" customFormat="1" ht="14.25" spans="1:50">
      <c r="A92" s="26"/>
      <c r="B92" s="28" t="s">
        <v>40</v>
      </c>
      <c r="C92" s="26"/>
      <c r="D92" s="26"/>
      <c r="E92" s="26"/>
      <c r="F92" s="26"/>
      <c r="G92" s="26"/>
      <c r="H92" s="28"/>
      <c r="I92" s="28"/>
      <c r="J92" s="28"/>
      <c r="K92" s="33">
        <v>0</v>
      </c>
      <c r="L92" s="29"/>
      <c r="M92" s="29"/>
      <c r="N92" s="29"/>
      <c r="O92" s="29"/>
      <c r="P92" s="34"/>
      <c r="Q92" s="28"/>
      <c r="R92" s="28"/>
      <c r="S92" s="28"/>
      <c r="T92" s="28"/>
      <c r="U92" s="28"/>
      <c r="V92" s="28"/>
      <c r="W92" s="28"/>
      <c r="X92" s="28"/>
      <c r="Y92" s="33" t="e">
        <f t="shared" si="157"/>
        <v>#DIV/0!</v>
      </c>
      <c r="Z92" s="26"/>
      <c r="AA92" s="28"/>
      <c r="AB92" s="28"/>
      <c r="AC92" s="28"/>
      <c r="AD92" s="28"/>
      <c r="AE92" s="26"/>
      <c r="AF92" s="26"/>
      <c r="AG92" s="29"/>
      <c r="AH92" s="30"/>
      <c r="AI92" s="30"/>
      <c r="AJ92" s="30"/>
      <c r="AK92" s="26"/>
      <c r="AL92" s="26"/>
      <c r="AM92" s="26"/>
      <c r="AN92" s="26"/>
      <c r="AO92" s="26"/>
      <c r="AP92" s="26"/>
      <c r="AQ92" s="29"/>
      <c r="AR92" s="30"/>
      <c r="AS92" s="30"/>
      <c r="AT92" s="30"/>
      <c r="AU92" s="29"/>
      <c r="AV92" s="29"/>
      <c r="AW92" s="29"/>
      <c r="AX92" s="29"/>
    </row>
    <row r="93" s="1" customFormat="1" ht="14.25" spans="1:50">
      <c r="A93" s="26"/>
      <c r="B93" s="28" t="s">
        <v>41</v>
      </c>
      <c r="C93" s="26"/>
      <c r="D93" s="26"/>
      <c r="E93" s="26"/>
      <c r="F93" s="26"/>
      <c r="G93" s="26"/>
      <c r="H93" s="28"/>
      <c r="I93" s="28"/>
      <c r="J93" s="28"/>
      <c r="K93" s="33">
        <v>0</v>
      </c>
      <c r="L93" s="29"/>
      <c r="M93" s="29"/>
      <c r="N93" s="29"/>
      <c r="O93" s="29"/>
      <c r="P93" s="34"/>
      <c r="Q93" s="28"/>
      <c r="R93" s="28"/>
      <c r="S93" s="28"/>
      <c r="T93" s="28"/>
      <c r="U93" s="28"/>
      <c r="V93" s="28"/>
      <c r="W93" s="28"/>
      <c r="X93" s="28"/>
      <c r="Y93" s="33" t="e">
        <f t="shared" si="157"/>
        <v>#DIV/0!</v>
      </c>
      <c r="Z93" s="26"/>
      <c r="AA93" s="28"/>
      <c r="AB93" s="28"/>
      <c r="AC93" s="28"/>
      <c r="AD93" s="28"/>
      <c r="AE93" s="26"/>
      <c r="AF93" s="26"/>
      <c r="AG93" s="29"/>
      <c r="AH93" s="30"/>
      <c r="AI93" s="30"/>
      <c r="AJ93" s="30"/>
      <c r="AK93" s="26"/>
      <c r="AL93" s="26"/>
      <c r="AM93" s="26"/>
      <c r="AN93" s="26"/>
      <c r="AO93" s="26"/>
      <c r="AP93" s="26"/>
      <c r="AQ93" s="29"/>
      <c r="AR93" s="30"/>
      <c r="AS93" s="30"/>
      <c r="AT93" s="30"/>
      <c r="AU93" s="29"/>
      <c r="AV93" s="29"/>
      <c r="AW93" s="29"/>
      <c r="AX93" s="29"/>
    </row>
    <row r="94" s="1" customFormat="1" ht="14.25" spans="1:50">
      <c r="A94" s="26"/>
      <c r="B94" s="28" t="s">
        <v>42</v>
      </c>
      <c r="C94" s="26"/>
      <c r="D94" s="26"/>
      <c r="E94" s="26"/>
      <c r="F94" s="26"/>
      <c r="G94" s="26"/>
      <c r="H94" s="29"/>
      <c r="I94" s="29"/>
      <c r="J94" s="29"/>
      <c r="K94" s="33">
        <v>0</v>
      </c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9"/>
      <c r="W94" s="29"/>
      <c r="X94" s="29"/>
      <c r="Y94" s="33" t="e">
        <f t="shared" si="157"/>
        <v>#DIV/0!</v>
      </c>
      <c r="Z94" s="26"/>
      <c r="AA94" s="28"/>
      <c r="AB94" s="28"/>
      <c r="AC94" s="28"/>
      <c r="AD94" s="28"/>
      <c r="AE94" s="26"/>
      <c r="AF94" s="26"/>
      <c r="AG94" s="29"/>
      <c r="AH94" s="30"/>
      <c r="AI94" s="30"/>
      <c r="AJ94" s="30"/>
      <c r="AK94" s="26"/>
      <c r="AL94" s="26"/>
      <c r="AM94" s="26"/>
      <c r="AN94" s="26"/>
      <c r="AO94" s="26"/>
      <c r="AP94" s="26"/>
      <c r="AQ94" s="29"/>
      <c r="AR94" s="30"/>
      <c r="AS94" s="30"/>
      <c r="AT94" s="30"/>
      <c r="AU94" s="26"/>
      <c r="AV94" s="26"/>
      <c r="AW94" s="26"/>
      <c r="AX94" s="26"/>
    </row>
    <row r="96" s="1" customFormat="1" spans="2:2">
      <c r="B96" s="59" t="s">
        <v>43</v>
      </c>
    </row>
  </sheetData>
  <mergeCells count="21">
    <mergeCell ref="A1:AX1"/>
    <mergeCell ref="C2:F2"/>
    <mergeCell ref="G2:K2"/>
    <mergeCell ref="L2:P2"/>
    <mergeCell ref="Q2:T2"/>
    <mergeCell ref="U2:Y2"/>
    <mergeCell ref="Z2:AD2"/>
    <mergeCell ref="AE2:AF2"/>
    <mergeCell ref="AG2:AJ2"/>
    <mergeCell ref="AK2:AN2"/>
    <mergeCell ref="AO2:AP2"/>
    <mergeCell ref="AQ2:AT2"/>
    <mergeCell ref="AU2:AX2"/>
    <mergeCell ref="A2:A3"/>
    <mergeCell ref="A5:A9"/>
    <mergeCell ref="A11:A24"/>
    <mergeCell ref="A25:A38"/>
    <mergeCell ref="A39:A52"/>
    <mergeCell ref="A53:A66"/>
    <mergeCell ref="A67:A80"/>
    <mergeCell ref="A81:A9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1-11月</vt:lpstr>
      <vt:lpstr>11月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qxiao09</dc:creator>
  <cp:lastModifiedBy>李铃</cp:lastModifiedBy>
  <dcterms:created xsi:type="dcterms:W3CDTF">2023-12-05T15:12:00Z</dcterms:created>
  <dcterms:modified xsi:type="dcterms:W3CDTF">2023-12-26T09:12:26Z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6EC3FB9ADF904C5CACF602B0B02B59A5_13</vt:lpwstr>
  </property>
  <property fmtid="{D5CDD505-2E9C-101B-9397-08002B2CF9AE}" pid="3" name="KSOProductBuildVer">
    <vt:lpwstr>2052-12.1.0.15712</vt:lpwstr>
  </property>
</Properties>
</file>