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谭敦珍的matebookxpro\AppData\Local\Temp\360zip$Temp\360$1\"/>
    </mc:Choice>
  </mc:AlternateContent>
  <xr:revisionPtr revIDLastSave="0" documentId="13_ncr:1_{BAFD7BD8-5083-4AE3-B228-3847EB0E25F3}" xr6:coauthVersionLast="46" xr6:coauthVersionMax="46" xr10:uidLastSave="{00000000-0000-0000-0000-000000000000}"/>
  <bookViews>
    <workbookView xWindow="-98" yWindow="-98" windowWidth="22695" windowHeight="14595" xr2:uid="{00000000-000D-0000-FFFF-FFFF00000000}"/>
  </bookViews>
  <sheets>
    <sheet name="模块配置表" sheetId="1" r:id="rId1"/>
    <sheet name="模块机报价表" sheetId="2" r:id="rId2"/>
  </sheets>
  <definedNames>
    <definedName name="_xlnm._FilterDatabase" localSheetId="0" hidden="1">模块配置表!$B$68:$J$98</definedName>
    <definedName name="_xlnm.Print_Titles" localSheetId="0">模块配置表!$2:$2</definedName>
  </definedNames>
  <calcPr calcId="191029"/>
</workbook>
</file>

<file path=xl/calcChain.xml><?xml version="1.0" encoding="utf-8"?>
<calcChain xmlns="http://schemas.openxmlformats.org/spreadsheetml/2006/main">
  <c r="D67" i="2" l="1"/>
  <c r="D58" i="2"/>
  <c r="D53" i="2"/>
  <c r="D32" i="2"/>
  <c r="D28" i="2"/>
  <c r="D27" i="2"/>
  <c r="D26" i="2"/>
  <c r="D25" i="2"/>
  <c r="I99" i="1"/>
  <c r="H96" i="1"/>
  <c r="H98" i="1" s="1"/>
  <c r="D96" i="1"/>
  <c r="D98" i="1" s="1"/>
  <c r="I95" i="1"/>
  <c r="E95" i="1"/>
  <c r="I94" i="1"/>
  <c r="E94" i="1"/>
  <c r="I93" i="1"/>
  <c r="E93" i="1"/>
  <c r="I92" i="1"/>
  <c r="E92" i="1"/>
  <c r="I91" i="1"/>
  <c r="E91" i="1"/>
  <c r="I90" i="1"/>
  <c r="E90" i="1"/>
  <c r="I89" i="1"/>
  <c r="E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E76" i="1"/>
  <c r="I75" i="1"/>
  <c r="E75" i="1"/>
  <c r="I74" i="1"/>
  <c r="E74" i="1"/>
  <c r="I73" i="1"/>
  <c r="E73" i="1"/>
  <c r="I72" i="1"/>
  <c r="I71" i="1"/>
  <c r="E71" i="1"/>
  <c r="I70" i="1"/>
  <c r="E70" i="1" s="1"/>
  <c r="I69" i="1"/>
  <c r="I96" i="1" s="1"/>
  <c r="H67" i="1"/>
  <c r="D67" i="1"/>
  <c r="I66" i="1"/>
  <c r="I65" i="1"/>
  <c r="I64" i="1"/>
  <c r="I63" i="1"/>
  <c r="E63" i="1"/>
  <c r="I62" i="1"/>
  <c r="E62" i="1"/>
  <c r="I61" i="1"/>
  <c r="E61" i="1"/>
  <c r="I60" i="1"/>
  <c r="E60" i="1"/>
  <c r="I59" i="1"/>
  <c r="E59" i="1"/>
  <c r="I58" i="1"/>
  <c r="E58" i="1"/>
  <c r="I57" i="1"/>
  <c r="I56" i="1"/>
  <c r="I55" i="1"/>
  <c r="E55" i="1"/>
  <c r="I54" i="1"/>
  <c r="E54" i="1"/>
  <c r="I53" i="1"/>
  <c r="E53" i="1"/>
  <c r="I52" i="1"/>
  <c r="E52" i="1"/>
  <c r="I51" i="1"/>
  <c r="E51" i="1"/>
  <c r="I50" i="1"/>
  <c r="E50" i="1"/>
  <c r="I49" i="1"/>
  <c r="E49" i="1"/>
  <c r="I48" i="1"/>
  <c r="E48" i="1"/>
  <c r="I47" i="1"/>
  <c r="E47" i="1"/>
  <c r="I46" i="1"/>
  <c r="I67" i="1" s="1"/>
  <c r="E46" i="1"/>
  <c r="H44" i="1"/>
  <c r="D44" i="1"/>
  <c r="I43" i="1"/>
  <c r="E43" i="1"/>
  <c r="I42" i="1"/>
  <c r="E42" i="1" s="1"/>
  <c r="I41" i="1"/>
  <c r="E41" i="1"/>
  <c r="I40" i="1"/>
  <c r="E40" i="1"/>
  <c r="I39" i="1"/>
  <c r="E39" i="1"/>
  <c r="I38" i="1"/>
  <c r="E38" i="1"/>
  <c r="I37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E30" i="1"/>
  <c r="I29" i="1"/>
  <c r="E29" i="1"/>
  <c r="I28" i="1"/>
  <c r="I44" i="1" s="1"/>
  <c r="E28" i="1"/>
  <c r="H26" i="1"/>
  <c r="D26" i="1"/>
  <c r="I25" i="1"/>
  <c r="E25" i="1" s="1"/>
  <c r="I24" i="1"/>
  <c r="E24" i="1"/>
  <c r="I23" i="1"/>
  <c r="E23" i="1"/>
  <c r="I22" i="1"/>
  <c r="E22" i="1"/>
  <c r="I21" i="1"/>
  <c r="E21" i="1" s="1"/>
  <c r="I20" i="1"/>
  <c r="E20" i="1"/>
  <c r="I19" i="1"/>
  <c r="E19" i="1"/>
  <c r="I18" i="1"/>
  <c r="E18" i="1"/>
  <c r="I17" i="1"/>
  <c r="E17" i="1" s="1"/>
  <c r="I16" i="1"/>
  <c r="E16" i="1"/>
  <c r="I15" i="1"/>
  <c r="E15" i="1"/>
  <c r="I14" i="1"/>
  <c r="E14" i="1"/>
  <c r="I13" i="1"/>
  <c r="E13" i="1" s="1"/>
  <c r="I12" i="1"/>
  <c r="E12" i="1"/>
  <c r="I11" i="1"/>
  <c r="E11" i="1"/>
  <c r="I10" i="1"/>
  <c r="E10" i="1"/>
  <c r="I9" i="1"/>
  <c r="E9" i="1" s="1"/>
  <c r="H7" i="1"/>
  <c r="D7" i="1"/>
  <c r="I6" i="1"/>
  <c r="E6" i="1"/>
  <c r="I5" i="1"/>
  <c r="E5" i="1"/>
  <c r="I4" i="1"/>
  <c r="E4" i="1"/>
  <c r="I3" i="1"/>
  <c r="I7" i="1" s="1"/>
  <c r="E3" i="1"/>
  <c r="I98" i="1" l="1"/>
  <c r="I26" i="1"/>
  <c r="E69" i="1"/>
</calcChain>
</file>

<file path=xl/sharedStrings.xml><?xml version="1.0" encoding="utf-8"?>
<sst xmlns="http://schemas.openxmlformats.org/spreadsheetml/2006/main" count="543" uniqueCount="245">
  <si>
    <t>序号</t>
  </si>
  <si>
    <t>楼层</t>
  </si>
  <si>
    <t>区域</t>
  </si>
  <si>
    <t>面积（㎡）</t>
  </si>
  <si>
    <t>冷指标（W/㎡）</t>
  </si>
  <si>
    <t>设备型号</t>
  </si>
  <si>
    <t>单台冷负荷（W）</t>
  </si>
  <si>
    <t>数量（台）</t>
  </si>
  <si>
    <t>总冷负荷（W）</t>
  </si>
  <si>
    <t>备注</t>
  </si>
  <si>
    <t>3层</t>
  </si>
  <si>
    <t>食堂</t>
  </si>
  <si>
    <t>FP-204WAH/G</t>
  </si>
  <si>
    <t>面积：170改177
设备：加两台204</t>
  </si>
  <si>
    <t>过道</t>
  </si>
  <si>
    <t>面积：80改62
设备：204</t>
  </si>
  <si>
    <t>大包厢</t>
  </si>
  <si>
    <t>FP-102WAH/G</t>
  </si>
  <si>
    <t>设备：136改三台102</t>
  </si>
  <si>
    <t>小包厢</t>
  </si>
  <si>
    <t>FP-238WAH/G</t>
  </si>
  <si>
    <t>设备：102改238</t>
  </si>
  <si>
    <t>主机</t>
  </si>
  <si>
    <t>LSQWRF80M/NaE</t>
  </si>
  <si>
    <t>5层</t>
  </si>
  <si>
    <t>1备用办公室</t>
  </si>
  <si>
    <t>FP-170WAH/G</t>
  </si>
  <si>
    <t>面积：23.5改35.6
设备：102改170</t>
  </si>
  <si>
    <t>2备用办公室</t>
  </si>
  <si>
    <t>面积：22.9改36.1
设备：102改170</t>
  </si>
  <si>
    <t>3备用办公室</t>
  </si>
  <si>
    <t>面积：22.9改33.5
设备：102改170</t>
  </si>
  <si>
    <t>4备用办公室</t>
  </si>
  <si>
    <t>FP-136WAH/G</t>
  </si>
  <si>
    <t>面积：20.2改29.6
设备：102改136</t>
  </si>
  <si>
    <t>阅览室</t>
  </si>
  <si>
    <t>档案室</t>
  </si>
  <si>
    <t>面积：73改76</t>
  </si>
  <si>
    <t>会议室</t>
  </si>
  <si>
    <t>面积：59.8改60</t>
  </si>
  <si>
    <t>景瑞路桥</t>
  </si>
  <si>
    <t>设备：136改170</t>
  </si>
  <si>
    <t>恒源土地开发公司</t>
  </si>
  <si>
    <t>博华水务公司</t>
  </si>
  <si>
    <t>燎原自来水公司</t>
  </si>
  <si>
    <t>LSQWRF160M/NaE</t>
  </si>
  <si>
    <t>6层</t>
  </si>
  <si>
    <t>大会议室</t>
  </si>
  <si>
    <t>法务审计部</t>
  </si>
  <si>
    <t>总工办公室</t>
  </si>
  <si>
    <t>办公室1</t>
  </si>
  <si>
    <t>设备：136改102</t>
  </si>
  <si>
    <t>办公室2</t>
  </si>
  <si>
    <t>小会议室</t>
  </si>
  <si>
    <t>设备：136改238</t>
  </si>
  <si>
    <t>备用办公室</t>
  </si>
  <si>
    <t>监视会办公室</t>
  </si>
  <si>
    <t>法务审计部1</t>
  </si>
  <si>
    <t>法务审计部2</t>
  </si>
  <si>
    <t>资产运营部1</t>
  </si>
  <si>
    <t>资产运营部2</t>
  </si>
  <si>
    <t>资产运营部3</t>
  </si>
  <si>
    <t>3#规划建设部</t>
  </si>
  <si>
    <t>2#规划建设部</t>
  </si>
  <si>
    <t>1#规划建设部</t>
  </si>
  <si>
    <t>7层</t>
  </si>
  <si>
    <t>财务办公室1</t>
  </si>
  <si>
    <t>FP-51WAH/G</t>
  </si>
  <si>
    <t>原方案两间房共用一台空调
面积：24
设备：136改51</t>
  </si>
  <si>
    <t>财务办公室2</t>
  </si>
  <si>
    <t>财务办公室3</t>
  </si>
  <si>
    <t>财务办公室4</t>
  </si>
  <si>
    <t>2#财务部后厅区域</t>
  </si>
  <si>
    <t>3#财务部前厅区域</t>
  </si>
  <si>
    <t>面积：33改26</t>
  </si>
  <si>
    <t>文印室</t>
  </si>
  <si>
    <t>面积：19.4改8.3
设备：102改51</t>
  </si>
  <si>
    <t>面积：67.5改52.6
设备：两台136改一台238</t>
  </si>
  <si>
    <t>接待室1</t>
  </si>
  <si>
    <t>面积：90改45.4
设备：三台136改一台204</t>
  </si>
  <si>
    <t>前厅</t>
  </si>
  <si>
    <t>总经理办公室</t>
  </si>
  <si>
    <t>FP-85WAH/G</t>
  </si>
  <si>
    <t>面积：23.12改18
设备：102改85</t>
  </si>
  <si>
    <t>接待室2</t>
  </si>
  <si>
    <t>面积：24.5改11.2
设备：102改51</t>
  </si>
  <si>
    <t>1#副总经理室</t>
  </si>
  <si>
    <t>面积：23改17
设备：102改85</t>
  </si>
  <si>
    <t>3#副总经理室</t>
  </si>
  <si>
    <t>2#副总经理室</t>
  </si>
  <si>
    <t>面积：24.1改17
设备：102改85</t>
  </si>
  <si>
    <t>纪委书记办公室</t>
  </si>
  <si>
    <t>监事会主席办公室</t>
  </si>
  <si>
    <t>1综合办公室</t>
  </si>
  <si>
    <t>2综合办公室</t>
  </si>
  <si>
    <t>面积：23.1改18
设备：102改85</t>
  </si>
  <si>
    <t>接待室3</t>
  </si>
  <si>
    <t>董事长办公室</t>
  </si>
  <si>
    <t>面积：23.5改18
设备：102改85</t>
  </si>
  <si>
    <t>8层</t>
  </si>
  <si>
    <t>财务经理室</t>
  </si>
  <si>
    <t>FP-68WAH/G</t>
  </si>
  <si>
    <t>设备：102改68</t>
  </si>
  <si>
    <t>财务档案室</t>
  </si>
  <si>
    <t>财务部公共区域</t>
  </si>
  <si>
    <t>接待洽谈室</t>
  </si>
  <si>
    <t>监察室</t>
  </si>
  <si>
    <t>设备：102改85</t>
  </si>
  <si>
    <t>领导办公室1</t>
  </si>
  <si>
    <t>备用办公室1</t>
  </si>
  <si>
    <t>原方案两间房共用一台空调
面积：35.8
设备：136改85</t>
  </si>
  <si>
    <t>备用办公室2</t>
  </si>
  <si>
    <t>设备管理部1</t>
  </si>
  <si>
    <t>设备管理部2</t>
  </si>
  <si>
    <t>制造部1</t>
  </si>
  <si>
    <t>制造部2</t>
  </si>
  <si>
    <t>监管部1</t>
  </si>
  <si>
    <t>监管部2</t>
  </si>
  <si>
    <t>采购部1</t>
  </si>
  <si>
    <t>采购部2</t>
  </si>
  <si>
    <t>投资开发部1</t>
  </si>
  <si>
    <t>投资开发部2</t>
  </si>
  <si>
    <t>人事行政部</t>
  </si>
  <si>
    <t>设备：两台136改一台238</t>
  </si>
  <si>
    <t>老总办公室</t>
  </si>
  <si>
    <t>办公室3</t>
  </si>
  <si>
    <t>FP-51WA/G</t>
  </si>
  <si>
    <t>设备：102改204</t>
  </si>
  <si>
    <t>合计</t>
  </si>
  <si>
    <t>预留2层4层主机</t>
  </si>
  <si>
    <t>设备辅材清单列表</t>
  </si>
  <si>
    <t>设备名称</t>
  </si>
  <si>
    <t>型号</t>
  </si>
  <si>
    <t>数量</t>
  </si>
  <si>
    <t>单位</t>
  </si>
  <si>
    <t>风机盘管</t>
  </si>
  <si>
    <t>FP-238</t>
  </si>
  <si>
    <t>台</t>
  </si>
  <si>
    <t>FP-204</t>
  </si>
  <si>
    <t>FP-170</t>
  </si>
  <si>
    <t>FP-136</t>
  </si>
  <si>
    <t>FP-102</t>
  </si>
  <si>
    <t>FP-85</t>
  </si>
  <si>
    <t>FP-68</t>
  </si>
  <si>
    <t>FP-51</t>
  </si>
  <si>
    <t>风冷模块机</t>
  </si>
  <si>
    <t>制冷/制热，160/170KW</t>
  </si>
  <si>
    <t>制冷/制热，80/85KW</t>
  </si>
  <si>
    <t>模块机附件</t>
  </si>
  <si>
    <t>主机控制开关</t>
  </si>
  <si>
    <t>设备小计</t>
  </si>
  <si>
    <t>膨胀水箱</t>
  </si>
  <si>
    <t>0.5m³</t>
  </si>
  <si>
    <t>国标</t>
  </si>
  <si>
    <t>立式离心水泵</t>
  </si>
  <si>
    <t>通用</t>
  </si>
  <si>
    <t>电辅加热</t>
  </si>
  <si>
    <t>20KW</t>
  </si>
  <si>
    <t>定制</t>
  </si>
  <si>
    <t>热镀锌管</t>
  </si>
  <si>
    <t>DN125</t>
  </si>
  <si>
    <t>支</t>
  </si>
  <si>
    <t>DN80</t>
  </si>
  <si>
    <t>DN65</t>
  </si>
  <si>
    <t>DN50</t>
  </si>
  <si>
    <t>DN40</t>
  </si>
  <si>
    <t>热锌角铁</t>
  </si>
  <si>
    <t>项</t>
  </si>
  <si>
    <t>保温管</t>
  </si>
  <si>
    <t>米</t>
  </si>
  <si>
    <t>B1级</t>
  </si>
  <si>
    <t>防锈漆</t>
  </si>
  <si>
    <t>玻纤扎带</t>
  </si>
  <si>
    <t>优质</t>
  </si>
  <si>
    <t>保温胶水</t>
  </si>
  <si>
    <t>蝶阀</t>
  </si>
  <si>
    <t>个</t>
  </si>
  <si>
    <t>橡胶软接头</t>
  </si>
  <si>
    <t>法兰（带螺丝）</t>
  </si>
  <si>
    <t>铜闸阀</t>
  </si>
  <si>
    <t>DN20</t>
  </si>
  <si>
    <t>金属软管</t>
  </si>
  <si>
    <t>Y型过滤器</t>
  </si>
  <si>
    <t>冷凝水管及保温</t>
  </si>
  <si>
    <t>DN25</t>
  </si>
  <si>
    <t>m</t>
  </si>
  <si>
    <t>国标/
B1级</t>
  </si>
  <si>
    <t>弯头直接</t>
  </si>
  <si>
    <t>卡托木箍</t>
  </si>
  <si>
    <t>止回阀</t>
  </si>
  <si>
    <t>福建兴达</t>
  </si>
  <si>
    <t>压力表</t>
  </si>
  <si>
    <t>0-10KG</t>
  </si>
  <si>
    <t>块</t>
  </si>
  <si>
    <t>温度计</t>
  </si>
  <si>
    <t>0-100℃</t>
  </si>
  <si>
    <t>浮球阀</t>
  </si>
  <si>
    <t>泄水阀</t>
  </si>
  <si>
    <t>自动排气阀</t>
  </si>
  <si>
    <t>自动补水阀</t>
  </si>
  <si>
    <t>送风口</t>
  </si>
  <si>
    <t>ABS</t>
  </si>
  <si>
    <t>进风口</t>
  </si>
  <si>
    <t>出风箱</t>
  </si>
  <si>
    <t>回风箱</t>
  </si>
  <si>
    <t>电子二通阀</t>
  </si>
  <si>
    <t>帆布</t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</si>
  <si>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2</t>
    </r>
  </si>
  <si>
    <t>风道</t>
  </si>
  <si>
    <t>单面采钢板</t>
  </si>
  <si>
    <t>辅材</t>
  </si>
  <si>
    <t>主机控制线</t>
  </si>
  <si>
    <t>3*70+2*50</t>
  </si>
  <si>
    <t>内机控制线</t>
  </si>
  <si>
    <r>
      <rPr>
        <sz val="12"/>
        <color rgb="FF000000"/>
        <rFont val="宋体"/>
        <charset val="134"/>
      </rPr>
      <t>1mm</t>
    </r>
    <r>
      <rPr>
        <vertAlign val="superscript"/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*6</t>
    </r>
  </si>
  <si>
    <t>线管</t>
  </si>
  <si>
    <t>Φ16</t>
  </si>
  <si>
    <t xml:space="preserve"> 液晶控制器</t>
  </si>
  <si>
    <t>电源线</t>
  </si>
  <si>
    <r>
      <rPr>
        <sz val="12"/>
        <color rgb="FF000000"/>
        <rFont val="宋体"/>
        <charset val="134"/>
      </rPr>
      <t>2.5</t>
    </r>
    <r>
      <rPr>
        <sz val="12"/>
        <color rgb="FF000000"/>
        <rFont val="SimSun"/>
        <charset val="134"/>
      </rPr>
      <t>mm2</t>
    </r>
  </si>
  <si>
    <r>
      <rPr>
        <sz val="12"/>
        <color rgb="FF000000"/>
        <rFont val="宋体"/>
        <charset val="134"/>
      </rPr>
      <t>6</t>
    </r>
    <r>
      <rPr>
        <sz val="12"/>
        <color rgb="FF000000"/>
        <rFont val="SimSun"/>
        <charset val="134"/>
      </rPr>
      <t>mm2</t>
    </r>
  </si>
  <si>
    <t>空气开关</t>
  </si>
  <si>
    <t>32A</t>
  </si>
  <si>
    <t>电缆线</t>
  </si>
  <si>
    <t>3*120+2*70</t>
  </si>
  <si>
    <t>120*7</t>
  </si>
  <si>
    <t>以实际米数为准</t>
  </si>
  <si>
    <t>3*25+2*16</t>
  </si>
  <si>
    <t>4*16</t>
  </si>
  <si>
    <t>3*16</t>
  </si>
  <si>
    <t>主机电源桥架</t>
  </si>
  <si>
    <t>运输吊装费</t>
  </si>
  <si>
    <t>盘管安装费</t>
  </si>
  <si>
    <t>主机控制柜</t>
  </si>
  <si>
    <t>（包含成套控制开关）</t>
  </si>
  <si>
    <t>套</t>
  </si>
  <si>
    <t>主机空气开关</t>
  </si>
  <si>
    <t>(200A*1个+150A*1个+63A*8个+50A*1个+20A*3个+9A*1个)</t>
  </si>
  <si>
    <t>配电房空气开关</t>
  </si>
  <si>
    <t>200A</t>
  </si>
  <si>
    <t>主机基础</t>
  </si>
  <si>
    <r>
      <rPr>
        <sz val="11"/>
        <color rgb="FF000000"/>
        <rFont val="宋体"/>
        <charset val="134"/>
      </rPr>
      <t>0.828m</t>
    </r>
    <r>
      <rPr>
        <vertAlign val="superscript"/>
        <sz val="11"/>
        <color rgb="FF000000"/>
        <rFont val="宋体"/>
        <charset val="134"/>
      </rPr>
      <t>3</t>
    </r>
    <r>
      <rPr>
        <sz val="11"/>
        <color rgb="FF000000"/>
        <rFont val="宋体"/>
        <charset val="134"/>
      </rPr>
      <t>（混凝土现浇）</t>
    </r>
  </si>
  <si>
    <t>模块机中央空调配置表</t>
    <phoneticPr fontId="27" type="noConversion"/>
  </si>
  <si>
    <t>160M/NaE</t>
    <phoneticPr fontId="27" type="noConversion"/>
  </si>
  <si>
    <t>160M/NaE3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</si>
</sst>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b/>
      <sz val="10.5"/>
      <name val="宋体"/>
      <charset val="134"/>
    </font>
    <font>
      <b/>
      <sz val="9"/>
      <name val="宋体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vertAlign val="superscript"/>
      <sz val="12"/>
      <color rgb="FF000000"/>
      <name val="宋体"/>
      <charset val="134"/>
    </font>
    <font>
      <sz val="12"/>
      <color rgb="FF000000"/>
      <name val="SimSun"/>
      <charset val="134"/>
    </font>
    <font>
      <vertAlign val="superscript"/>
      <sz val="11"/>
      <color rgb="FF000000"/>
      <name val="宋体"/>
      <charset val="134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9" fontId="1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9" fontId="20" fillId="0" borderId="1" xfId="0" applyNumberFormat="1" applyFont="1" applyBorder="1" applyAlignment="1">
      <alignment horizontal="left" vertical="center" wrapText="1"/>
    </xf>
    <xf numFmtId="9" fontId="20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9" fontId="20" fillId="0" borderId="1" xfId="0" applyNumberFormat="1" applyFont="1" applyFill="1" applyBorder="1" applyAlignment="1">
      <alignment horizontal="left" vertical="center"/>
    </xf>
    <xf numFmtId="9" fontId="0" fillId="0" borderId="0" xfId="0" applyNumberFormat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9" fontId="20" fillId="0" borderId="2" xfId="0" applyNumberFormat="1" applyFont="1" applyFill="1" applyBorder="1" applyAlignment="1">
      <alignment horizontal="left" vertical="center" wrapText="1"/>
    </xf>
    <xf numFmtId="9" fontId="20" fillId="0" borderId="4" xfId="0" applyNumberFormat="1" applyFont="1" applyFill="1" applyBorder="1" applyAlignment="1">
      <alignment horizontal="left" vertical="center" wrapText="1"/>
    </xf>
    <xf numFmtId="9" fontId="20" fillId="0" borderId="2" xfId="0" applyNumberFormat="1" applyFont="1" applyBorder="1" applyAlignment="1">
      <alignment horizontal="left" vertical="center" wrapText="1"/>
    </xf>
    <xf numFmtId="9" fontId="20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30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2"/>
  <sheetViews>
    <sheetView tabSelected="1" workbookViewId="0">
      <pane ySplit="2" topLeftCell="A72" activePane="bottomLeft" state="frozen"/>
      <selection pane="bottomLeft" activeCell="L45" sqref="L45"/>
    </sheetView>
  </sheetViews>
  <sheetFormatPr defaultColWidth="9" defaultRowHeight="13.5"/>
  <cols>
    <col min="1" max="1" width="4.1328125" style="14" customWidth="1"/>
    <col min="2" max="2" width="4.46484375" style="14" customWidth="1"/>
    <col min="3" max="3" width="16.3984375" style="14" customWidth="1"/>
    <col min="4" max="4" width="6.59765625" style="14" customWidth="1"/>
    <col min="5" max="5" width="8.265625" style="14" customWidth="1"/>
    <col min="6" max="6" width="16.265625" style="14" customWidth="1"/>
    <col min="7" max="7" width="10.3984375" style="14" customWidth="1"/>
    <col min="8" max="8" width="6.59765625" style="14" customWidth="1"/>
    <col min="9" max="9" width="8.1328125" style="14" customWidth="1"/>
    <col min="10" max="10" width="19.46484375" style="15" customWidth="1"/>
    <col min="11" max="11" width="19.46484375" style="16" customWidth="1"/>
    <col min="12" max="18" width="11.86328125" style="16" customWidth="1"/>
    <col min="19" max="19" width="11.46484375" style="16" customWidth="1"/>
    <col min="20" max="21" width="9" style="16"/>
  </cols>
  <sheetData>
    <row r="1" spans="1:21" s="13" customFormat="1" ht="33" customHeight="1">
      <c r="A1" s="77" t="s">
        <v>242</v>
      </c>
      <c r="B1" s="58"/>
      <c r="C1" s="58"/>
      <c r="D1" s="58"/>
      <c r="E1" s="58"/>
      <c r="F1" s="58"/>
      <c r="G1" s="58"/>
      <c r="H1" s="58"/>
      <c r="I1" s="58"/>
      <c r="J1" s="59"/>
      <c r="K1" s="44"/>
      <c r="L1" s="45"/>
      <c r="M1" s="45"/>
      <c r="N1" s="45"/>
      <c r="O1" s="44"/>
      <c r="P1" s="44"/>
      <c r="Q1" s="44"/>
      <c r="R1" s="44"/>
      <c r="S1" s="44"/>
      <c r="T1" s="44"/>
      <c r="U1" s="44"/>
    </row>
    <row r="2" spans="1:21" s="13" customFormat="1" ht="28.05" customHeight="1">
      <c r="A2" s="17" t="s">
        <v>0</v>
      </c>
      <c r="B2" s="18" t="s">
        <v>1</v>
      </c>
      <c r="C2" s="17" t="s">
        <v>2</v>
      </c>
      <c r="D2" s="19" t="s">
        <v>3</v>
      </c>
      <c r="E2" s="17" t="s">
        <v>4</v>
      </c>
      <c r="F2" s="19" t="s">
        <v>5</v>
      </c>
      <c r="G2" s="19" t="s">
        <v>6</v>
      </c>
      <c r="H2" s="17" t="s">
        <v>7</v>
      </c>
      <c r="I2" s="17" t="s">
        <v>8</v>
      </c>
      <c r="J2" s="19" t="s">
        <v>9</v>
      </c>
      <c r="K2" s="44"/>
      <c r="L2" s="45"/>
      <c r="M2" s="45"/>
      <c r="N2" s="45"/>
      <c r="O2" s="44"/>
      <c r="P2" s="44"/>
      <c r="Q2" s="44"/>
      <c r="R2" s="44"/>
      <c r="S2" s="44"/>
      <c r="T2" s="44"/>
      <c r="U2" s="44"/>
    </row>
    <row r="3" spans="1:21" s="13" customFormat="1" ht="25.05" customHeight="1">
      <c r="A3" s="20">
        <v>1</v>
      </c>
      <c r="B3" s="65" t="s">
        <v>10</v>
      </c>
      <c r="C3" s="21" t="s">
        <v>11</v>
      </c>
      <c r="D3" s="22">
        <v>177</v>
      </c>
      <c r="E3" s="23">
        <f>I3/D3</f>
        <v>310.73446327683615</v>
      </c>
      <c r="F3" s="24" t="s">
        <v>12</v>
      </c>
      <c r="G3" s="25">
        <v>11000</v>
      </c>
      <c r="H3" s="21">
        <v>5</v>
      </c>
      <c r="I3" s="21">
        <f>G3*H3</f>
        <v>55000</v>
      </c>
      <c r="J3" s="46" t="s">
        <v>13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s="13" customFormat="1" ht="25.05" customHeight="1">
      <c r="A4" s="20">
        <v>2</v>
      </c>
      <c r="B4" s="65"/>
      <c r="C4" s="21" t="s">
        <v>14</v>
      </c>
      <c r="D4" s="22">
        <v>62</v>
      </c>
      <c r="E4" s="23">
        <f>I4/D4</f>
        <v>177.41935483870967</v>
      </c>
      <c r="F4" s="24" t="s">
        <v>12</v>
      </c>
      <c r="G4" s="25">
        <v>11000</v>
      </c>
      <c r="H4" s="21">
        <v>1</v>
      </c>
      <c r="I4" s="21">
        <f>G4*H4</f>
        <v>11000</v>
      </c>
      <c r="J4" s="46" t="s">
        <v>15</v>
      </c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</row>
    <row r="5" spans="1:21" s="13" customFormat="1" ht="25.05" customHeight="1">
      <c r="A5" s="20">
        <v>3</v>
      </c>
      <c r="B5" s="65"/>
      <c r="C5" s="21" t="s">
        <v>16</v>
      </c>
      <c r="D5" s="22">
        <v>52.1</v>
      </c>
      <c r="E5" s="23">
        <f>I5/D5</f>
        <v>316.69865642994239</v>
      </c>
      <c r="F5" s="26" t="s">
        <v>17</v>
      </c>
      <c r="G5" s="25">
        <v>5500</v>
      </c>
      <c r="H5" s="21">
        <v>3</v>
      </c>
      <c r="I5" s="21">
        <f>G5*H5</f>
        <v>16500</v>
      </c>
      <c r="J5" s="46" t="s">
        <v>18</v>
      </c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</row>
    <row r="6" spans="1:21" s="13" customFormat="1" ht="25.05" customHeight="1">
      <c r="A6" s="20">
        <v>4</v>
      </c>
      <c r="B6" s="65"/>
      <c r="C6" s="21" t="s">
        <v>19</v>
      </c>
      <c r="D6" s="27">
        <v>42</v>
      </c>
      <c r="E6" s="23">
        <f>I6/D6</f>
        <v>300</v>
      </c>
      <c r="F6" s="26" t="s">
        <v>20</v>
      </c>
      <c r="G6" s="25">
        <v>12600</v>
      </c>
      <c r="H6" s="28">
        <v>1</v>
      </c>
      <c r="I6" s="21">
        <f>G6*H6</f>
        <v>12600</v>
      </c>
      <c r="J6" s="46" t="s">
        <v>21</v>
      </c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1" s="13" customFormat="1" ht="25.05" customHeight="1">
      <c r="A7" s="20">
        <v>5</v>
      </c>
      <c r="B7" s="65"/>
      <c r="C7" s="29"/>
      <c r="D7" s="30">
        <f t="shared" ref="D7:I7" si="0">SUM(D3:D6)</f>
        <v>333.1</v>
      </c>
      <c r="E7" s="29"/>
      <c r="F7" s="31"/>
      <c r="G7" s="31"/>
      <c r="H7" s="32">
        <f t="shared" si="0"/>
        <v>10</v>
      </c>
      <c r="I7" s="32">
        <f t="shared" si="0"/>
        <v>95100</v>
      </c>
      <c r="J7" s="46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1" s="13" customFormat="1" ht="25.05" customHeight="1">
      <c r="A8" s="60" t="s">
        <v>22</v>
      </c>
      <c r="B8" s="61"/>
      <c r="C8" s="61"/>
      <c r="D8" s="61"/>
      <c r="E8" s="62"/>
      <c r="F8" s="33" t="s">
        <v>23</v>
      </c>
      <c r="G8" s="33"/>
      <c r="H8" s="34">
        <v>1</v>
      </c>
      <c r="I8" s="34">
        <v>80000</v>
      </c>
      <c r="J8" s="47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1" s="13" customFormat="1" ht="25.05" customHeight="1">
      <c r="A9" s="5">
        <v>6</v>
      </c>
      <c r="B9" s="66" t="s">
        <v>24</v>
      </c>
      <c r="C9" s="25" t="s">
        <v>25</v>
      </c>
      <c r="D9" s="35">
        <v>35.6</v>
      </c>
      <c r="E9" s="36">
        <f>I9/D9</f>
        <v>258.42696629213481</v>
      </c>
      <c r="F9" s="26" t="s">
        <v>26</v>
      </c>
      <c r="G9" s="25">
        <v>9200</v>
      </c>
      <c r="H9" s="25">
        <v>1</v>
      </c>
      <c r="I9" s="25">
        <f>H9*G9</f>
        <v>9200</v>
      </c>
      <c r="J9" s="48" t="s">
        <v>27</v>
      </c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s="13" customFormat="1" ht="25.05" customHeight="1">
      <c r="A10" s="5">
        <v>7</v>
      </c>
      <c r="B10" s="66"/>
      <c r="C10" s="25" t="s">
        <v>28</v>
      </c>
      <c r="D10" s="35">
        <v>36.1</v>
      </c>
      <c r="E10" s="36">
        <f t="shared" ref="E10:E25" si="1">I10/D10</f>
        <v>254.84764542936287</v>
      </c>
      <c r="F10" s="26" t="s">
        <v>26</v>
      </c>
      <c r="G10" s="25">
        <v>9200</v>
      </c>
      <c r="H10" s="25">
        <v>1</v>
      </c>
      <c r="I10" s="25">
        <f t="shared" ref="I10:I25" si="2">H10*G10</f>
        <v>9200</v>
      </c>
      <c r="J10" s="48" t="s">
        <v>29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</row>
    <row r="11" spans="1:21" s="13" customFormat="1" ht="25.05" customHeight="1">
      <c r="A11" s="5">
        <v>8</v>
      </c>
      <c r="B11" s="66"/>
      <c r="C11" s="25" t="s">
        <v>30</v>
      </c>
      <c r="D11" s="35">
        <v>33.5</v>
      </c>
      <c r="E11" s="36">
        <f t="shared" si="1"/>
        <v>274.62686567164178</v>
      </c>
      <c r="F11" s="26" t="s">
        <v>26</v>
      </c>
      <c r="G11" s="25">
        <v>9200</v>
      </c>
      <c r="H11" s="25">
        <v>1</v>
      </c>
      <c r="I11" s="25">
        <f t="shared" si="2"/>
        <v>9200</v>
      </c>
      <c r="J11" s="48" t="s">
        <v>31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spans="1:21" s="13" customFormat="1" ht="25.05" customHeight="1">
      <c r="A12" s="5">
        <v>9</v>
      </c>
      <c r="B12" s="66"/>
      <c r="C12" s="25" t="s">
        <v>32</v>
      </c>
      <c r="D12" s="35">
        <v>29.6</v>
      </c>
      <c r="E12" s="36">
        <f t="shared" si="1"/>
        <v>248.31081081081081</v>
      </c>
      <c r="F12" s="26" t="s">
        <v>33</v>
      </c>
      <c r="G12" s="25">
        <v>7350</v>
      </c>
      <c r="H12" s="25">
        <v>1</v>
      </c>
      <c r="I12" s="25">
        <f t="shared" si="2"/>
        <v>7350</v>
      </c>
      <c r="J12" s="48" t="s">
        <v>34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spans="1:21" s="13" customFormat="1" ht="25.05" customHeight="1">
      <c r="A13" s="5">
        <v>10</v>
      </c>
      <c r="B13" s="66"/>
      <c r="C13" s="25" t="s">
        <v>35</v>
      </c>
      <c r="D13" s="35">
        <v>30</v>
      </c>
      <c r="E13" s="36">
        <f t="shared" si="1"/>
        <v>245</v>
      </c>
      <c r="F13" s="26" t="s">
        <v>33</v>
      </c>
      <c r="G13" s="25">
        <v>7350</v>
      </c>
      <c r="H13" s="25">
        <v>1</v>
      </c>
      <c r="I13" s="25">
        <f t="shared" si="2"/>
        <v>7350</v>
      </c>
      <c r="J13" s="49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</row>
    <row r="14" spans="1:21" s="13" customFormat="1" ht="25.05" customHeight="1">
      <c r="A14" s="5">
        <v>11</v>
      </c>
      <c r="B14" s="66"/>
      <c r="C14" s="25" t="s">
        <v>36</v>
      </c>
      <c r="D14" s="35">
        <v>76</v>
      </c>
      <c r="E14" s="36">
        <f t="shared" si="1"/>
        <v>242.10526315789474</v>
      </c>
      <c r="F14" s="26" t="s">
        <v>26</v>
      </c>
      <c r="G14" s="35">
        <v>9200</v>
      </c>
      <c r="H14" s="25">
        <v>2</v>
      </c>
      <c r="I14" s="25">
        <f t="shared" si="2"/>
        <v>18400</v>
      </c>
      <c r="J14" s="49" t="s">
        <v>37</v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</row>
    <row r="15" spans="1:21" s="13" customFormat="1" ht="25.05" customHeight="1">
      <c r="A15" s="5">
        <v>12</v>
      </c>
      <c r="B15" s="66"/>
      <c r="C15" s="25" t="s">
        <v>38</v>
      </c>
      <c r="D15" s="35">
        <v>60</v>
      </c>
      <c r="E15" s="36">
        <f t="shared" si="1"/>
        <v>245</v>
      </c>
      <c r="F15" s="26" t="s">
        <v>33</v>
      </c>
      <c r="G15" s="25">
        <v>7350</v>
      </c>
      <c r="H15" s="25">
        <v>2</v>
      </c>
      <c r="I15" s="25">
        <f t="shared" si="2"/>
        <v>14700</v>
      </c>
      <c r="J15" s="49" t="s">
        <v>39</v>
      </c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</row>
    <row r="16" spans="1:21" s="13" customFormat="1" ht="25.05" customHeight="1">
      <c r="A16" s="5">
        <v>13</v>
      </c>
      <c r="B16" s="66"/>
      <c r="C16" s="25" t="s">
        <v>40</v>
      </c>
      <c r="D16" s="35">
        <v>33.1</v>
      </c>
      <c r="E16" s="36">
        <f t="shared" si="1"/>
        <v>222.05438066465257</v>
      </c>
      <c r="F16" s="26" t="s">
        <v>33</v>
      </c>
      <c r="G16" s="25">
        <v>7350</v>
      </c>
      <c r="H16" s="25">
        <v>1</v>
      </c>
      <c r="I16" s="25">
        <f t="shared" si="2"/>
        <v>7350</v>
      </c>
      <c r="J16" s="49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</row>
    <row r="17" spans="1:21" s="13" customFormat="1" ht="25.05" customHeight="1">
      <c r="A17" s="5">
        <v>14</v>
      </c>
      <c r="B17" s="66"/>
      <c r="C17" s="25" t="s">
        <v>40</v>
      </c>
      <c r="D17" s="35">
        <v>33.799999999999997</v>
      </c>
      <c r="E17" s="36">
        <f t="shared" si="1"/>
        <v>272.18934911242604</v>
      </c>
      <c r="F17" s="26" t="s">
        <v>26</v>
      </c>
      <c r="G17" s="25">
        <v>9200</v>
      </c>
      <c r="H17" s="25">
        <v>1</v>
      </c>
      <c r="I17" s="25">
        <f t="shared" si="2"/>
        <v>9200</v>
      </c>
      <c r="J17" s="49" t="s">
        <v>41</v>
      </c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</row>
    <row r="18" spans="1:21" s="13" customFormat="1" ht="25.05" customHeight="1">
      <c r="A18" s="5">
        <v>15</v>
      </c>
      <c r="B18" s="66"/>
      <c r="C18" s="25" t="s">
        <v>40</v>
      </c>
      <c r="D18" s="35">
        <v>34.1</v>
      </c>
      <c r="E18" s="36">
        <f t="shared" si="1"/>
        <v>269.79472140762465</v>
      </c>
      <c r="F18" s="26" t="s">
        <v>26</v>
      </c>
      <c r="G18" s="25">
        <v>9200</v>
      </c>
      <c r="H18" s="25">
        <v>1</v>
      </c>
      <c r="I18" s="25">
        <f t="shared" si="2"/>
        <v>9200</v>
      </c>
      <c r="J18" s="49" t="s">
        <v>41</v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</row>
    <row r="19" spans="1:21" s="13" customFormat="1" ht="25.05" customHeight="1">
      <c r="A19" s="5">
        <v>16</v>
      </c>
      <c r="B19" s="66"/>
      <c r="C19" s="25" t="s">
        <v>40</v>
      </c>
      <c r="D19" s="35">
        <v>33.799999999999997</v>
      </c>
      <c r="E19" s="36">
        <f t="shared" si="1"/>
        <v>272.18934911242604</v>
      </c>
      <c r="F19" s="26" t="s">
        <v>26</v>
      </c>
      <c r="G19" s="25">
        <v>9200</v>
      </c>
      <c r="H19" s="25">
        <v>1</v>
      </c>
      <c r="I19" s="25">
        <f t="shared" si="2"/>
        <v>9200</v>
      </c>
      <c r="J19" s="49" t="s">
        <v>41</v>
      </c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</row>
    <row r="20" spans="1:21" s="13" customFormat="1" ht="25.05" customHeight="1">
      <c r="A20" s="5">
        <v>17</v>
      </c>
      <c r="B20" s="66"/>
      <c r="C20" s="25" t="s">
        <v>42</v>
      </c>
      <c r="D20" s="35">
        <v>34.1</v>
      </c>
      <c r="E20" s="36">
        <f t="shared" si="1"/>
        <v>269.79472140762465</v>
      </c>
      <c r="F20" s="26" t="s">
        <v>26</v>
      </c>
      <c r="G20" s="25">
        <v>9200</v>
      </c>
      <c r="H20" s="25">
        <v>1</v>
      </c>
      <c r="I20" s="25">
        <f t="shared" si="2"/>
        <v>9200</v>
      </c>
      <c r="J20" s="49" t="s">
        <v>41</v>
      </c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</row>
    <row r="21" spans="1:21" s="13" customFormat="1" ht="25.05" customHeight="1">
      <c r="A21" s="5">
        <v>18</v>
      </c>
      <c r="B21" s="66"/>
      <c r="C21" s="25" t="s">
        <v>42</v>
      </c>
      <c r="D21" s="35">
        <v>33.799999999999997</v>
      </c>
      <c r="E21" s="36">
        <f t="shared" si="1"/>
        <v>272.18934911242604</v>
      </c>
      <c r="F21" s="26" t="s">
        <v>26</v>
      </c>
      <c r="G21" s="25">
        <v>9200</v>
      </c>
      <c r="H21" s="25">
        <v>1</v>
      </c>
      <c r="I21" s="25">
        <f t="shared" si="2"/>
        <v>9200</v>
      </c>
      <c r="J21" s="49" t="s">
        <v>41</v>
      </c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</row>
    <row r="22" spans="1:21" s="13" customFormat="1" ht="25.05" customHeight="1">
      <c r="A22" s="5">
        <v>19</v>
      </c>
      <c r="B22" s="66"/>
      <c r="C22" s="25" t="s">
        <v>43</v>
      </c>
      <c r="D22" s="35">
        <v>35.200000000000003</v>
      </c>
      <c r="E22" s="36">
        <f t="shared" si="1"/>
        <v>261.36363636363632</v>
      </c>
      <c r="F22" s="26" t="s">
        <v>26</v>
      </c>
      <c r="G22" s="25">
        <v>9200</v>
      </c>
      <c r="H22" s="25">
        <v>1</v>
      </c>
      <c r="I22" s="25">
        <f t="shared" si="2"/>
        <v>9200</v>
      </c>
      <c r="J22" s="49" t="s">
        <v>41</v>
      </c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</row>
    <row r="23" spans="1:21" s="13" customFormat="1" ht="25.05" customHeight="1">
      <c r="A23" s="5">
        <v>20</v>
      </c>
      <c r="B23" s="66"/>
      <c r="C23" s="25" t="s">
        <v>43</v>
      </c>
      <c r="D23" s="35">
        <v>34.1</v>
      </c>
      <c r="E23" s="36">
        <f t="shared" si="1"/>
        <v>269.79472140762465</v>
      </c>
      <c r="F23" s="26" t="s">
        <v>26</v>
      </c>
      <c r="G23" s="25">
        <v>9200</v>
      </c>
      <c r="H23" s="25">
        <v>1</v>
      </c>
      <c r="I23" s="25">
        <f t="shared" si="2"/>
        <v>9200</v>
      </c>
      <c r="J23" s="49" t="s">
        <v>41</v>
      </c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</row>
    <row r="24" spans="1:21" s="13" customFormat="1" ht="25.05" customHeight="1">
      <c r="A24" s="5">
        <v>21</v>
      </c>
      <c r="B24" s="66"/>
      <c r="C24" s="25" t="s">
        <v>44</v>
      </c>
      <c r="D24" s="35">
        <v>33.799999999999997</v>
      </c>
      <c r="E24" s="36">
        <f t="shared" si="1"/>
        <v>272.18934911242604</v>
      </c>
      <c r="F24" s="26" t="s">
        <v>26</v>
      </c>
      <c r="G24" s="25">
        <v>9200</v>
      </c>
      <c r="H24" s="25">
        <v>1</v>
      </c>
      <c r="I24" s="25">
        <f t="shared" si="2"/>
        <v>9200</v>
      </c>
      <c r="J24" s="49" t="s">
        <v>41</v>
      </c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</row>
    <row r="25" spans="1:21" s="13" customFormat="1" ht="25.05" customHeight="1">
      <c r="A25" s="5">
        <v>22</v>
      </c>
      <c r="B25" s="66"/>
      <c r="C25" s="25" t="s">
        <v>44</v>
      </c>
      <c r="D25" s="35">
        <v>33.1</v>
      </c>
      <c r="E25" s="36">
        <f t="shared" si="1"/>
        <v>222.05438066465257</v>
      </c>
      <c r="F25" s="26" t="s">
        <v>33</v>
      </c>
      <c r="G25" s="25">
        <v>7350</v>
      </c>
      <c r="H25" s="25">
        <v>1</v>
      </c>
      <c r="I25" s="25">
        <f t="shared" si="2"/>
        <v>7350</v>
      </c>
      <c r="J25" s="49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</row>
    <row r="26" spans="1:21" s="13" customFormat="1" ht="25.05" customHeight="1">
      <c r="A26" s="5">
        <v>23</v>
      </c>
      <c r="B26" s="66"/>
      <c r="C26" s="37"/>
      <c r="D26" s="38">
        <f t="shared" ref="D26:I26" si="3">SUM(D9:D25)</f>
        <v>639.70000000000016</v>
      </c>
      <c r="E26" s="37"/>
      <c r="F26" s="38"/>
      <c r="G26" s="38"/>
      <c r="H26" s="37">
        <f t="shared" si="3"/>
        <v>19</v>
      </c>
      <c r="I26" s="37">
        <f t="shared" si="3"/>
        <v>163700</v>
      </c>
      <c r="J26" s="49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</row>
    <row r="27" spans="1:21" s="13" customFormat="1" ht="25.05" customHeight="1">
      <c r="A27" s="60" t="s">
        <v>22</v>
      </c>
      <c r="B27" s="61"/>
      <c r="C27" s="61"/>
      <c r="D27" s="61"/>
      <c r="E27" s="62"/>
      <c r="F27" s="33" t="s">
        <v>45</v>
      </c>
      <c r="G27" s="33"/>
      <c r="H27" s="34">
        <v>1</v>
      </c>
      <c r="I27" s="34">
        <v>160000</v>
      </c>
      <c r="J27" s="50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</row>
    <row r="28" spans="1:21" s="13" customFormat="1" ht="25.05" customHeight="1">
      <c r="A28" s="39">
        <v>24</v>
      </c>
      <c r="B28" s="67" t="s">
        <v>46</v>
      </c>
      <c r="C28" s="26" t="s">
        <v>47</v>
      </c>
      <c r="D28" s="40">
        <v>115</v>
      </c>
      <c r="E28" s="41">
        <f>I28/D28</f>
        <v>240</v>
      </c>
      <c r="F28" s="26" t="s">
        <v>26</v>
      </c>
      <c r="G28" s="26">
        <v>9200</v>
      </c>
      <c r="H28" s="26">
        <v>3</v>
      </c>
      <c r="I28" s="26">
        <f t="shared" ref="I28:I43" si="4">H28*G28</f>
        <v>27600</v>
      </c>
      <c r="J28" s="51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</row>
    <row r="29" spans="1:21" s="13" customFormat="1" ht="25.05" customHeight="1">
      <c r="A29" s="39">
        <v>25</v>
      </c>
      <c r="B29" s="67"/>
      <c r="C29" s="26" t="s">
        <v>48</v>
      </c>
      <c r="D29" s="40">
        <v>34.5</v>
      </c>
      <c r="E29" s="41">
        <f t="shared" ref="E29:E43" si="5">I29/D29</f>
        <v>266.66666666666669</v>
      </c>
      <c r="F29" s="26" t="s">
        <v>26</v>
      </c>
      <c r="G29" s="26">
        <v>9200</v>
      </c>
      <c r="H29" s="26">
        <v>1</v>
      </c>
      <c r="I29" s="26">
        <f t="shared" si="4"/>
        <v>9200</v>
      </c>
      <c r="J29" s="51" t="s">
        <v>41</v>
      </c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</row>
    <row r="30" spans="1:21" s="13" customFormat="1" ht="25.05" customHeight="1">
      <c r="A30" s="39">
        <v>26</v>
      </c>
      <c r="B30" s="67"/>
      <c r="C30" s="26" t="s">
        <v>49</v>
      </c>
      <c r="D30" s="40">
        <v>29.2</v>
      </c>
      <c r="E30" s="41">
        <f t="shared" si="5"/>
        <v>251.7123287671233</v>
      </c>
      <c r="F30" s="26" t="s">
        <v>33</v>
      </c>
      <c r="G30" s="26">
        <v>7350</v>
      </c>
      <c r="H30" s="26">
        <v>1</v>
      </c>
      <c r="I30" s="26">
        <f t="shared" si="4"/>
        <v>7350</v>
      </c>
      <c r="J30" s="51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</row>
    <row r="31" spans="1:21" s="13" customFormat="1" ht="25.05" customHeight="1">
      <c r="A31" s="39">
        <v>27</v>
      </c>
      <c r="B31" s="67"/>
      <c r="C31" s="26" t="s">
        <v>50</v>
      </c>
      <c r="D31" s="40">
        <v>24</v>
      </c>
      <c r="E31" s="41">
        <f t="shared" si="5"/>
        <v>229.16666666666666</v>
      </c>
      <c r="F31" s="26" t="s">
        <v>17</v>
      </c>
      <c r="G31" s="26">
        <v>5500</v>
      </c>
      <c r="H31" s="26">
        <v>1</v>
      </c>
      <c r="I31" s="26">
        <f t="shared" si="4"/>
        <v>5500</v>
      </c>
      <c r="J31" s="51" t="s">
        <v>51</v>
      </c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</row>
    <row r="32" spans="1:21" s="13" customFormat="1" ht="25.05" customHeight="1">
      <c r="A32" s="39">
        <v>28</v>
      </c>
      <c r="B32" s="67"/>
      <c r="C32" s="26" t="s">
        <v>52</v>
      </c>
      <c r="D32" s="40">
        <v>32.9</v>
      </c>
      <c r="E32" s="41">
        <f t="shared" si="5"/>
        <v>223.40425531914894</v>
      </c>
      <c r="F32" s="26" t="s">
        <v>33</v>
      </c>
      <c r="G32" s="26">
        <v>7350</v>
      </c>
      <c r="H32" s="26">
        <v>1</v>
      </c>
      <c r="I32" s="26">
        <f t="shared" si="4"/>
        <v>7350</v>
      </c>
      <c r="J32" s="51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</row>
    <row r="33" spans="1:21" s="13" customFormat="1" ht="25.05" customHeight="1">
      <c r="A33" s="39">
        <v>29</v>
      </c>
      <c r="B33" s="67"/>
      <c r="C33" s="26" t="s">
        <v>53</v>
      </c>
      <c r="D33" s="40">
        <v>47.7</v>
      </c>
      <c r="E33" s="41">
        <f t="shared" si="5"/>
        <v>264.15094339622641</v>
      </c>
      <c r="F33" s="26" t="s">
        <v>20</v>
      </c>
      <c r="G33" s="26">
        <v>12600</v>
      </c>
      <c r="H33" s="26">
        <v>1</v>
      </c>
      <c r="I33" s="26">
        <f t="shared" si="4"/>
        <v>12600</v>
      </c>
      <c r="J33" s="51" t="s">
        <v>54</v>
      </c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</row>
    <row r="34" spans="1:21" s="13" customFormat="1" ht="25.05" customHeight="1">
      <c r="A34" s="39">
        <v>30</v>
      </c>
      <c r="B34" s="67"/>
      <c r="C34" s="26" t="s">
        <v>55</v>
      </c>
      <c r="D34" s="40">
        <v>35.6</v>
      </c>
      <c r="E34" s="41">
        <f t="shared" si="5"/>
        <v>258.42696629213481</v>
      </c>
      <c r="F34" s="26" t="s">
        <v>26</v>
      </c>
      <c r="G34" s="26">
        <v>9200</v>
      </c>
      <c r="H34" s="26">
        <v>1</v>
      </c>
      <c r="I34" s="26">
        <f t="shared" si="4"/>
        <v>9200</v>
      </c>
      <c r="J34" s="51" t="s">
        <v>41</v>
      </c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</row>
    <row r="35" spans="1:21" s="13" customFormat="1" ht="25.05" customHeight="1">
      <c r="A35" s="39">
        <v>31</v>
      </c>
      <c r="B35" s="67"/>
      <c r="C35" s="26" t="s">
        <v>56</v>
      </c>
      <c r="D35" s="40">
        <v>33.799999999999997</v>
      </c>
      <c r="E35" s="41">
        <f t="shared" si="5"/>
        <v>272.18934911242604</v>
      </c>
      <c r="F35" s="26" t="s">
        <v>26</v>
      </c>
      <c r="G35" s="26">
        <v>9200</v>
      </c>
      <c r="H35" s="26">
        <v>1</v>
      </c>
      <c r="I35" s="26">
        <f t="shared" si="4"/>
        <v>9200</v>
      </c>
      <c r="J35" s="51" t="s">
        <v>41</v>
      </c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</row>
    <row r="36" spans="1:21" s="13" customFormat="1" ht="25.05" customHeight="1">
      <c r="A36" s="39">
        <v>32</v>
      </c>
      <c r="B36" s="67"/>
      <c r="C36" s="26" t="s">
        <v>57</v>
      </c>
      <c r="D36" s="40">
        <v>32</v>
      </c>
      <c r="E36" s="41">
        <f t="shared" si="5"/>
        <v>229.6875</v>
      </c>
      <c r="F36" s="26" t="s">
        <v>33</v>
      </c>
      <c r="G36" s="26">
        <v>7350</v>
      </c>
      <c r="H36" s="26">
        <v>1</v>
      </c>
      <c r="I36" s="26">
        <f t="shared" si="4"/>
        <v>7350</v>
      </c>
      <c r="J36" s="51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</row>
    <row r="37" spans="1:21" s="13" customFormat="1" ht="25.05" customHeight="1">
      <c r="A37" s="39">
        <v>33</v>
      </c>
      <c r="B37" s="67"/>
      <c r="C37" s="26" t="s">
        <v>58</v>
      </c>
      <c r="D37" s="40">
        <v>34.799999999999997</v>
      </c>
      <c r="E37" s="41">
        <f t="shared" si="5"/>
        <v>264.36781609195407</v>
      </c>
      <c r="F37" s="26" t="s">
        <v>26</v>
      </c>
      <c r="G37" s="26">
        <v>9200</v>
      </c>
      <c r="H37" s="26">
        <v>1</v>
      </c>
      <c r="I37" s="26">
        <f t="shared" si="4"/>
        <v>9200</v>
      </c>
      <c r="J37" s="51" t="s">
        <v>41</v>
      </c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</row>
    <row r="38" spans="1:21" s="13" customFormat="1" ht="25.05" customHeight="1">
      <c r="A38" s="39">
        <v>34</v>
      </c>
      <c r="B38" s="67"/>
      <c r="C38" s="26" t="s">
        <v>59</v>
      </c>
      <c r="D38" s="40">
        <v>34.700000000000003</v>
      </c>
      <c r="E38" s="41">
        <f t="shared" si="5"/>
        <v>265.12968299711815</v>
      </c>
      <c r="F38" s="26" t="s">
        <v>26</v>
      </c>
      <c r="G38" s="26">
        <v>9200</v>
      </c>
      <c r="H38" s="26">
        <v>1</v>
      </c>
      <c r="I38" s="26">
        <f t="shared" si="4"/>
        <v>9200</v>
      </c>
      <c r="J38" s="51" t="s">
        <v>41</v>
      </c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1:21" s="13" customFormat="1" ht="25.05" customHeight="1">
      <c r="A39" s="39">
        <v>35</v>
      </c>
      <c r="B39" s="67"/>
      <c r="C39" s="26" t="s">
        <v>60</v>
      </c>
      <c r="D39" s="40">
        <v>33.700000000000003</v>
      </c>
      <c r="E39" s="41">
        <f t="shared" si="5"/>
        <v>272.99703264094956</v>
      </c>
      <c r="F39" s="26" t="s">
        <v>26</v>
      </c>
      <c r="G39" s="26">
        <v>9200</v>
      </c>
      <c r="H39" s="26">
        <v>1</v>
      </c>
      <c r="I39" s="26">
        <f t="shared" si="4"/>
        <v>9200</v>
      </c>
      <c r="J39" s="51" t="s">
        <v>41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1:21" s="13" customFormat="1" ht="25.05" customHeight="1">
      <c r="A40" s="39">
        <v>36</v>
      </c>
      <c r="B40" s="67"/>
      <c r="C40" s="26" t="s">
        <v>61</v>
      </c>
      <c r="D40" s="40">
        <v>33.4</v>
      </c>
      <c r="E40" s="41">
        <f t="shared" si="5"/>
        <v>275.44910179640721</v>
      </c>
      <c r="F40" s="26" t="s">
        <v>26</v>
      </c>
      <c r="G40" s="26">
        <v>9200</v>
      </c>
      <c r="H40" s="26">
        <v>1</v>
      </c>
      <c r="I40" s="26">
        <f t="shared" si="4"/>
        <v>9200</v>
      </c>
      <c r="J40" s="51" t="s">
        <v>41</v>
      </c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</row>
    <row r="41" spans="1:21" s="13" customFormat="1" ht="25.05" customHeight="1">
      <c r="A41" s="39">
        <v>37</v>
      </c>
      <c r="B41" s="67"/>
      <c r="C41" s="26" t="s">
        <v>62</v>
      </c>
      <c r="D41" s="40">
        <v>33</v>
      </c>
      <c r="E41" s="41">
        <f t="shared" si="5"/>
        <v>278.78787878787881</v>
      </c>
      <c r="F41" s="26" t="s">
        <v>26</v>
      </c>
      <c r="G41" s="26">
        <v>9200</v>
      </c>
      <c r="H41" s="26">
        <v>1</v>
      </c>
      <c r="I41" s="26">
        <f t="shared" si="4"/>
        <v>9200</v>
      </c>
      <c r="J41" s="51" t="s">
        <v>41</v>
      </c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</row>
    <row r="42" spans="1:21" s="13" customFormat="1" ht="25.05" customHeight="1">
      <c r="A42" s="39">
        <v>38</v>
      </c>
      <c r="B42" s="67"/>
      <c r="C42" s="26" t="s">
        <v>63</v>
      </c>
      <c r="D42" s="40">
        <v>33.700000000000003</v>
      </c>
      <c r="E42" s="41">
        <f t="shared" si="5"/>
        <v>272.99703264094956</v>
      </c>
      <c r="F42" s="26" t="s">
        <v>26</v>
      </c>
      <c r="G42" s="26">
        <v>9200</v>
      </c>
      <c r="H42" s="26">
        <v>1</v>
      </c>
      <c r="I42" s="26">
        <f t="shared" si="4"/>
        <v>9200</v>
      </c>
      <c r="J42" s="51" t="s">
        <v>41</v>
      </c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</row>
    <row r="43" spans="1:21" s="13" customFormat="1" ht="25.05" customHeight="1">
      <c r="A43" s="39">
        <v>39</v>
      </c>
      <c r="B43" s="67"/>
      <c r="C43" s="26" t="s">
        <v>64</v>
      </c>
      <c r="D43" s="40">
        <v>34.700000000000003</v>
      </c>
      <c r="E43" s="41">
        <f t="shared" si="5"/>
        <v>265.12968299711815</v>
      </c>
      <c r="F43" s="26" t="s">
        <v>26</v>
      </c>
      <c r="G43" s="26">
        <v>9200</v>
      </c>
      <c r="H43" s="26">
        <v>1</v>
      </c>
      <c r="I43" s="26">
        <f t="shared" si="4"/>
        <v>9200</v>
      </c>
      <c r="J43" s="51" t="s">
        <v>41</v>
      </c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</row>
    <row r="44" spans="1:21" s="13" customFormat="1" ht="25.05" customHeight="1">
      <c r="A44" s="39">
        <v>40</v>
      </c>
      <c r="B44" s="67"/>
      <c r="C44" s="42"/>
      <c r="D44" s="43">
        <f t="shared" ref="D44:I44" si="6">SUM(D28:D43)</f>
        <v>622.70000000000016</v>
      </c>
      <c r="E44" s="42"/>
      <c r="F44" s="43"/>
      <c r="G44" s="43"/>
      <c r="H44" s="42">
        <f t="shared" si="6"/>
        <v>18</v>
      </c>
      <c r="I44" s="42">
        <f t="shared" si="6"/>
        <v>159750</v>
      </c>
      <c r="J44" s="51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</row>
    <row r="45" spans="1:21" s="13" customFormat="1" ht="25.05" customHeight="1">
      <c r="A45" s="60" t="s">
        <v>22</v>
      </c>
      <c r="B45" s="61"/>
      <c r="C45" s="61"/>
      <c r="D45" s="61"/>
      <c r="E45" s="62"/>
      <c r="F45" s="78" t="s">
        <v>243</v>
      </c>
      <c r="G45" s="33"/>
      <c r="H45" s="34">
        <v>1</v>
      </c>
      <c r="I45" s="34">
        <v>160000</v>
      </c>
      <c r="J45" s="50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</row>
    <row r="46" spans="1:21" s="13" customFormat="1" ht="25.05" customHeight="1">
      <c r="A46" s="5">
        <v>41</v>
      </c>
      <c r="B46" s="66" t="s">
        <v>65</v>
      </c>
      <c r="C46" s="25" t="s">
        <v>66</v>
      </c>
      <c r="D46" s="35">
        <v>12.1</v>
      </c>
      <c r="E46" s="36">
        <f t="shared" ref="E46:E55" si="7">I46/D46</f>
        <v>231.40495867768595</v>
      </c>
      <c r="F46" s="26" t="s">
        <v>67</v>
      </c>
      <c r="G46" s="25">
        <v>2800</v>
      </c>
      <c r="H46" s="25">
        <v>1</v>
      </c>
      <c r="I46" s="25">
        <f t="shared" ref="I46:I55" si="8">H46*G46</f>
        <v>2800</v>
      </c>
      <c r="J46" s="68" t="s">
        <v>68</v>
      </c>
      <c r="K46" s="52"/>
      <c r="L46" s="44"/>
      <c r="M46" s="44"/>
      <c r="N46" s="44"/>
      <c r="O46" s="44"/>
      <c r="P46" s="44"/>
      <c r="Q46" s="44"/>
      <c r="R46" s="44"/>
      <c r="S46" s="44"/>
      <c r="T46" s="44"/>
      <c r="U46" s="44"/>
    </row>
    <row r="47" spans="1:21" s="13" customFormat="1" ht="25.05" customHeight="1">
      <c r="A47" s="5">
        <v>42</v>
      </c>
      <c r="B47" s="66"/>
      <c r="C47" s="25" t="s">
        <v>69</v>
      </c>
      <c r="D47" s="35">
        <v>12.1</v>
      </c>
      <c r="E47" s="36">
        <f t="shared" si="7"/>
        <v>231.40495867768595</v>
      </c>
      <c r="F47" s="26" t="s">
        <v>67</v>
      </c>
      <c r="G47" s="25">
        <v>2800</v>
      </c>
      <c r="H47" s="25">
        <v>1</v>
      </c>
      <c r="I47" s="25">
        <f t="shared" si="8"/>
        <v>2800</v>
      </c>
      <c r="J47" s="69"/>
      <c r="K47" s="52"/>
      <c r="L47" s="44"/>
      <c r="M47" s="44"/>
      <c r="N47" s="44"/>
      <c r="O47" s="44"/>
      <c r="P47" s="44"/>
      <c r="Q47" s="44"/>
      <c r="R47" s="44"/>
      <c r="S47" s="44"/>
      <c r="T47" s="44"/>
      <c r="U47" s="44"/>
    </row>
    <row r="48" spans="1:21" s="13" customFormat="1" ht="25.05" customHeight="1">
      <c r="A48" s="5">
        <v>43</v>
      </c>
      <c r="B48" s="66"/>
      <c r="C48" s="25" t="s">
        <v>70</v>
      </c>
      <c r="D48" s="35">
        <v>12.1</v>
      </c>
      <c r="E48" s="36">
        <f t="shared" si="7"/>
        <v>231.40495867768595</v>
      </c>
      <c r="F48" s="26" t="s">
        <v>67</v>
      </c>
      <c r="G48" s="25">
        <v>2800</v>
      </c>
      <c r="H48" s="25">
        <v>1</v>
      </c>
      <c r="I48" s="25">
        <f t="shared" si="8"/>
        <v>2800</v>
      </c>
      <c r="J48" s="68" t="s">
        <v>68</v>
      </c>
      <c r="K48" s="52"/>
      <c r="L48" s="44"/>
      <c r="M48" s="44"/>
      <c r="N48" s="44"/>
      <c r="O48" s="44"/>
      <c r="P48" s="44"/>
      <c r="Q48" s="44"/>
      <c r="R48" s="44"/>
      <c r="S48" s="44"/>
      <c r="T48" s="44"/>
      <c r="U48" s="44"/>
    </row>
    <row r="49" spans="1:21" s="13" customFormat="1" ht="25.05" customHeight="1">
      <c r="A49" s="5">
        <v>44</v>
      </c>
      <c r="B49" s="66"/>
      <c r="C49" s="25" t="s">
        <v>71</v>
      </c>
      <c r="D49" s="35">
        <v>12.1</v>
      </c>
      <c r="E49" s="36">
        <f t="shared" si="7"/>
        <v>231.40495867768595</v>
      </c>
      <c r="F49" s="26" t="s">
        <v>67</v>
      </c>
      <c r="G49" s="25">
        <v>2800</v>
      </c>
      <c r="H49" s="25">
        <v>1</v>
      </c>
      <c r="I49" s="25">
        <f t="shared" si="8"/>
        <v>2800</v>
      </c>
      <c r="J49" s="69"/>
      <c r="K49" s="52"/>
      <c r="L49" s="44"/>
      <c r="M49" s="44"/>
      <c r="N49" s="44"/>
      <c r="O49" s="44"/>
      <c r="P49" s="44"/>
      <c r="Q49" s="44"/>
      <c r="R49" s="44"/>
      <c r="S49" s="44"/>
      <c r="T49" s="44"/>
      <c r="U49" s="44"/>
    </row>
    <row r="50" spans="1:21" s="13" customFormat="1" ht="25.05" customHeight="1">
      <c r="A50" s="5">
        <v>45</v>
      </c>
      <c r="B50" s="66"/>
      <c r="C50" s="25" t="s">
        <v>72</v>
      </c>
      <c r="D50" s="35">
        <v>32</v>
      </c>
      <c r="E50" s="36">
        <f t="shared" si="7"/>
        <v>229.6875</v>
      </c>
      <c r="F50" s="26" t="s">
        <v>33</v>
      </c>
      <c r="G50" s="25">
        <v>7350</v>
      </c>
      <c r="H50" s="25">
        <v>1</v>
      </c>
      <c r="I50" s="25">
        <f t="shared" si="8"/>
        <v>7350</v>
      </c>
      <c r="J50" s="49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1:21" s="13" customFormat="1" ht="25.05" customHeight="1">
      <c r="A51" s="5">
        <v>46</v>
      </c>
      <c r="B51" s="66"/>
      <c r="C51" s="25" t="s">
        <v>73</v>
      </c>
      <c r="D51" s="35">
        <v>26</v>
      </c>
      <c r="E51" s="36">
        <f t="shared" si="7"/>
        <v>282.69230769230768</v>
      </c>
      <c r="F51" s="26" t="s">
        <v>33</v>
      </c>
      <c r="G51" s="25">
        <v>7350</v>
      </c>
      <c r="H51" s="25">
        <v>1</v>
      </c>
      <c r="I51" s="25">
        <f t="shared" si="8"/>
        <v>7350</v>
      </c>
      <c r="J51" s="49" t="s">
        <v>74</v>
      </c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s="13" customFormat="1" ht="25.05" customHeight="1">
      <c r="A52" s="5">
        <v>47</v>
      </c>
      <c r="B52" s="66"/>
      <c r="C52" s="25" t="s">
        <v>75</v>
      </c>
      <c r="D52" s="35">
        <v>8.3000000000000007</v>
      </c>
      <c r="E52" s="36">
        <f t="shared" si="7"/>
        <v>337.34939759036143</v>
      </c>
      <c r="F52" s="26" t="s">
        <v>67</v>
      </c>
      <c r="G52" s="25">
        <v>2800</v>
      </c>
      <c r="H52" s="25">
        <v>1</v>
      </c>
      <c r="I52" s="25">
        <f t="shared" si="8"/>
        <v>2800</v>
      </c>
      <c r="J52" s="48" t="s">
        <v>76</v>
      </c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s="13" customFormat="1" ht="25.05" customHeight="1">
      <c r="A53" s="5">
        <v>48</v>
      </c>
      <c r="B53" s="66"/>
      <c r="C53" s="25" t="s">
        <v>38</v>
      </c>
      <c r="D53" s="35">
        <v>52.6</v>
      </c>
      <c r="E53" s="36">
        <f t="shared" si="7"/>
        <v>239.54372623574145</v>
      </c>
      <c r="F53" s="26" t="s">
        <v>20</v>
      </c>
      <c r="G53" s="25">
        <v>12600</v>
      </c>
      <c r="H53" s="25">
        <v>1</v>
      </c>
      <c r="I53" s="25">
        <f t="shared" si="8"/>
        <v>12600</v>
      </c>
      <c r="J53" s="48" t="s">
        <v>77</v>
      </c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s="13" customFormat="1" ht="25.05" customHeight="1">
      <c r="A54" s="5">
        <v>49</v>
      </c>
      <c r="B54" s="66"/>
      <c r="C54" s="25" t="s">
        <v>78</v>
      </c>
      <c r="D54" s="35">
        <v>45.4</v>
      </c>
      <c r="E54" s="36">
        <f t="shared" si="7"/>
        <v>242.29074889867843</v>
      </c>
      <c r="F54" s="26" t="s">
        <v>12</v>
      </c>
      <c r="G54" s="25">
        <v>11000</v>
      </c>
      <c r="H54" s="25">
        <v>1</v>
      </c>
      <c r="I54" s="25">
        <f t="shared" si="8"/>
        <v>11000</v>
      </c>
      <c r="J54" s="48" t="s">
        <v>79</v>
      </c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s="13" customFormat="1" ht="25.05" customHeight="1">
      <c r="A55" s="5"/>
      <c r="B55" s="66"/>
      <c r="C55" s="25" t="s">
        <v>80</v>
      </c>
      <c r="D55" s="35">
        <v>19</v>
      </c>
      <c r="E55" s="36">
        <f t="shared" si="7"/>
        <v>289.4736842105263</v>
      </c>
      <c r="F55" s="26" t="s">
        <v>17</v>
      </c>
      <c r="G55" s="25">
        <v>5500</v>
      </c>
      <c r="H55" s="25">
        <v>1</v>
      </c>
      <c r="I55" s="25">
        <f t="shared" si="8"/>
        <v>5500</v>
      </c>
      <c r="J55" s="48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s="13" customFormat="1" ht="25.05" customHeight="1">
      <c r="A56" s="5">
        <v>50</v>
      </c>
      <c r="B56" s="66"/>
      <c r="C56" s="25" t="s">
        <v>81</v>
      </c>
      <c r="D56" s="35">
        <v>18</v>
      </c>
      <c r="E56" s="36">
        <v>251</v>
      </c>
      <c r="F56" s="26" t="s">
        <v>82</v>
      </c>
      <c r="G56" s="25">
        <v>4500</v>
      </c>
      <c r="H56" s="25">
        <v>1</v>
      </c>
      <c r="I56" s="25">
        <f t="shared" ref="I56:I66" si="9">H56*G56</f>
        <v>4500</v>
      </c>
      <c r="J56" s="48" t="s">
        <v>83</v>
      </c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s="13" customFormat="1" ht="25.05" customHeight="1">
      <c r="A57" s="5">
        <v>51</v>
      </c>
      <c r="B57" s="66"/>
      <c r="C57" s="25" t="s">
        <v>84</v>
      </c>
      <c r="D57" s="35">
        <v>11.2</v>
      </c>
      <c r="E57" s="36">
        <v>251</v>
      </c>
      <c r="F57" s="26" t="s">
        <v>67</v>
      </c>
      <c r="G57" s="25">
        <v>2800</v>
      </c>
      <c r="H57" s="25">
        <v>1</v>
      </c>
      <c r="I57" s="25">
        <f t="shared" si="9"/>
        <v>2800</v>
      </c>
      <c r="J57" s="48" t="s">
        <v>85</v>
      </c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s="13" customFormat="1" ht="25.05" customHeight="1">
      <c r="A58" s="5">
        <v>52</v>
      </c>
      <c r="B58" s="66"/>
      <c r="C58" s="25" t="s">
        <v>86</v>
      </c>
      <c r="D58" s="35">
        <v>17</v>
      </c>
      <c r="E58" s="36">
        <f t="shared" ref="E58:E63" si="10">I58/D58</f>
        <v>264.70588235294116</v>
      </c>
      <c r="F58" s="26" t="s">
        <v>82</v>
      </c>
      <c r="G58" s="25">
        <v>4500</v>
      </c>
      <c r="H58" s="25">
        <v>1</v>
      </c>
      <c r="I58" s="25">
        <f t="shared" si="9"/>
        <v>4500</v>
      </c>
      <c r="J58" s="48" t="s">
        <v>87</v>
      </c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s="13" customFormat="1" ht="25.05" customHeight="1">
      <c r="A59" s="5">
        <v>53</v>
      </c>
      <c r="B59" s="66"/>
      <c r="C59" s="25" t="s">
        <v>88</v>
      </c>
      <c r="D59" s="35">
        <v>17</v>
      </c>
      <c r="E59" s="36">
        <f t="shared" si="10"/>
        <v>264.70588235294116</v>
      </c>
      <c r="F59" s="26" t="s">
        <v>82</v>
      </c>
      <c r="G59" s="25">
        <v>4500</v>
      </c>
      <c r="H59" s="25">
        <v>1</v>
      </c>
      <c r="I59" s="25">
        <f t="shared" si="9"/>
        <v>4500</v>
      </c>
      <c r="J59" s="48" t="s">
        <v>87</v>
      </c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s="13" customFormat="1" ht="25.05" customHeight="1">
      <c r="A60" s="5">
        <v>54</v>
      </c>
      <c r="B60" s="66"/>
      <c r="C60" s="25" t="s">
        <v>89</v>
      </c>
      <c r="D60" s="35">
        <v>17</v>
      </c>
      <c r="E60" s="36">
        <f t="shared" si="10"/>
        <v>264.70588235294116</v>
      </c>
      <c r="F60" s="26" t="s">
        <v>82</v>
      </c>
      <c r="G60" s="25">
        <v>4500</v>
      </c>
      <c r="H60" s="25">
        <v>1</v>
      </c>
      <c r="I60" s="25">
        <f t="shared" si="9"/>
        <v>4500</v>
      </c>
      <c r="J60" s="48" t="s">
        <v>90</v>
      </c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s="13" customFormat="1" ht="25.05" customHeight="1">
      <c r="A61" s="5">
        <v>55</v>
      </c>
      <c r="B61" s="66"/>
      <c r="C61" s="25" t="s">
        <v>91</v>
      </c>
      <c r="D61" s="35">
        <v>17</v>
      </c>
      <c r="E61" s="36">
        <f t="shared" si="10"/>
        <v>264.70588235294116</v>
      </c>
      <c r="F61" s="26" t="s">
        <v>82</v>
      </c>
      <c r="G61" s="25">
        <v>4500</v>
      </c>
      <c r="H61" s="25">
        <v>1</v>
      </c>
      <c r="I61" s="25">
        <f t="shared" si="9"/>
        <v>4500</v>
      </c>
      <c r="J61" s="48" t="s">
        <v>87</v>
      </c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s="13" customFormat="1" ht="25.05" customHeight="1">
      <c r="A62" s="5">
        <v>56</v>
      </c>
      <c r="B62" s="66"/>
      <c r="C62" s="25" t="s">
        <v>92</v>
      </c>
      <c r="D62" s="35">
        <v>17</v>
      </c>
      <c r="E62" s="36">
        <f t="shared" si="10"/>
        <v>264.70588235294116</v>
      </c>
      <c r="F62" s="26" t="s">
        <v>82</v>
      </c>
      <c r="G62" s="25">
        <v>4500</v>
      </c>
      <c r="H62" s="25">
        <v>1</v>
      </c>
      <c r="I62" s="25">
        <f t="shared" si="9"/>
        <v>4500</v>
      </c>
      <c r="J62" s="48" t="s">
        <v>87</v>
      </c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s="13" customFormat="1" ht="25.05" customHeight="1">
      <c r="A63" s="5">
        <v>57</v>
      </c>
      <c r="B63" s="66"/>
      <c r="C63" s="25" t="s">
        <v>93</v>
      </c>
      <c r="D63" s="35">
        <v>17</v>
      </c>
      <c r="E63" s="36">
        <f t="shared" si="10"/>
        <v>264.70588235294116</v>
      </c>
      <c r="F63" s="26" t="s">
        <v>82</v>
      </c>
      <c r="G63" s="25">
        <v>4500</v>
      </c>
      <c r="H63" s="25">
        <v>1</v>
      </c>
      <c r="I63" s="25">
        <f t="shared" si="9"/>
        <v>4500</v>
      </c>
      <c r="J63" s="48" t="s">
        <v>87</v>
      </c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s="13" customFormat="1" ht="25.05" customHeight="1">
      <c r="A64" s="5">
        <v>58</v>
      </c>
      <c r="B64" s="66"/>
      <c r="C64" s="25" t="s">
        <v>94</v>
      </c>
      <c r="D64" s="35">
        <v>18</v>
      </c>
      <c r="E64" s="36">
        <v>251</v>
      </c>
      <c r="F64" s="26" t="s">
        <v>82</v>
      </c>
      <c r="G64" s="25">
        <v>4500</v>
      </c>
      <c r="H64" s="25">
        <v>1</v>
      </c>
      <c r="I64" s="25">
        <f t="shared" si="9"/>
        <v>4500</v>
      </c>
      <c r="J64" s="48" t="s">
        <v>95</v>
      </c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s="13" customFormat="1" ht="25.05" customHeight="1">
      <c r="A65" s="5">
        <v>59</v>
      </c>
      <c r="B65" s="66"/>
      <c r="C65" s="25" t="s">
        <v>96</v>
      </c>
      <c r="D65" s="35">
        <v>11.2</v>
      </c>
      <c r="E65" s="36">
        <v>251</v>
      </c>
      <c r="F65" s="26" t="s">
        <v>67</v>
      </c>
      <c r="G65" s="25">
        <v>2800</v>
      </c>
      <c r="H65" s="25">
        <v>1</v>
      </c>
      <c r="I65" s="25">
        <f t="shared" si="9"/>
        <v>2800</v>
      </c>
      <c r="J65" s="48" t="s">
        <v>85</v>
      </c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s="13" customFormat="1" ht="25.05" customHeight="1">
      <c r="A66" s="5">
        <v>60</v>
      </c>
      <c r="B66" s="66"/>
      <c r="C66" s="25" t="s">
        <v>97</v>
      </c>
      <c r="D66" s="35">
        <v>18</v>
      </c>
      <c r="E66" s="36">
        <v>251</v>
      </c>
      <c r="F66" s="26" t="s">
        <v>82</v>
      </c>
      <c r="G66" s="25">
        <v>4500</v>
      </c>
      <c r="H66" s="25">
        <v>1</v>
      </c>
      <c r="I66" s="25">
        <f t="shared" si="9"/>
        <v>4500</v>
      </c>
      <c r="J66" s="48" t="s">
        <v>98</v>
      </c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s="13" customFormat="1" ht="25.05" customHeight="1">
      <c r="A67" s="5">
        <v>61</v>
      </c>
      <c r="B67" s="25"/>
      <c r="C67" s="37"/>
      <c r="D67" s="38">
        <f>SUM(D46:D66)</f>
        <v>410.1</v>
      </c>
      <c r="E67" s="37"/>
      <c r="F67" s="38"/>
      <c r="G67" s="38"/>
      <c r="H67" s="37">
        <f>SUM(H46:H66)</f>
        <v>21</v>
      </c>
      <c r="I67" s="37">
        <f>SUM(I46:I66)</f>
        <v>103900</v>
      </c>
      <c r="J67" s="49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s="13" customFormat="1" ht="25.05" customHeight="1">
      <c r="A68" s="60" t="s">
        <v>22</v>
      </c>
      <c r="B68" s="61"/>
      <c r="C68" s="61"/>
      <c r="D68" s="61"/>
      <c r="E68" s="62"/>
      <c r="F68" s="78" t="s">
        <v>243</v>
      </c>
      <c r="G68" s="33"/>
      <c r="H68" s="34">
        <v>1</v>
      </c>
      <c r="I68" s="34">
        <v>160000</v>
      </c>
      <c r="J68" s="47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s="13" customFormat="1" ht="25.05" customHeight="1">
      <c r="A69" s="5">
        <v>62</v>
      </c>
      <c r="B69" s="66" t="s">
        <v>99</v>
      </c>
      <c r="C69" s="25" t="s">
        <v>100</v>
      </c>
      <c r="D69" s="35">
        <v>15.1</v>
      </c>
      <c r="E69" s="36">
        <f>I69/D69</f>
        <v>238.41059602649008</v>
      </c>
      <c r="F69" s="26" t="s">
        <v>101</v>
      </c>
      <c r="G69" s="25">
        <v>3600</v>
      </c>
      <c r="H69" s="25">
        <v>1</v>
      </c>
      <c r="I69" s="25">
        <f t="shared" ref="I69:I77" si="11">H69*G69</f>
        <v>3600</v>
      </c>
      <c r="J69" s="49" t="s">
        <v>102</v>
      </c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s="13" customFormat="1" ht="25.05" customHeight="1">
      <c r="A70" s="5">
        <v>63</v>
      </c>
      <c r="B70" s="66"/>
      <c r="C70" s="25" t="s">
        <v>103</v>
      </c>
      <c r="D70" s="35">
        <v>15.5</v>
      </c>
      <c r="E70" s="36">
        <f>I70/D70</f>
        <v>232.25806451612902</v>
      </c>
      <c r="F70" s="26" t="s">
        <v>101</v>
      </c>
      <c r="G70" s="25">
        <v>3600</v>
      </c>
      <c r="H70" s="25">
        <v>1</v>
      </c>
      <c r="I70" s="25">
        <f t="shared" si="11"/>
        <v>3600</v>
      </c>
      <c r="J70" s="49" t="s">
        <v>102</v>
      </c>
      <c r="K70" s="44"/>
      <c r="L70" s="54"/>
      <c r="M70" s="54"/>
      <c r="N70" s="54"/>
      <c r="O70" s="54"/>
      <c r="P70" s="54"/>
      <c r="Q70" s="54"/>
      <c r="R70" s="54"/>
      <c r="S70" s="54"/>
      <c r="T70" s="44"/>
      <c r="U70" s="44"/>
    </row>
    <row r="71" spans="1:21" s="13" customFormat="1" ht="25.05" customHeight="1">
      <c r="A71" s="5">
        <v>64</v>
      </c>
      <c r="B71" s="66"/>
      <c r="C71" s="25" t="s">
        <v>104</v>
      </c>
      <c r="D71" s="35">
        <v>29.3</v>
      </c>
      <c r="E71" s="36">
        <f>I71/D71</f>
        <v>250.85324232081911</v>
      </c>
      <c r="F71" s="26" t="s">
        <v>33</v>
      </c>
      <c r="G71" s="25">
        <v>7350</v>
      </c>
      <c r="H71" s="25">
        <v>1</v>
      </c>
      <c r="I71" s="25">
        <f t="shared" si="11"/>
        <v>7350</v>
      </c>
      <c r="J71" s="49"/>
      <c r="K71" s="44"/>
      <c r="L71" s="54"/>
      <c r="M71" s="54"/>
      <c r="N71" s="54"/>
      <c r="O71" s="54"/>
      <c r="P71" s="54"/>
      <c r="Q71" s="54"/>
      <c r="R71" s="54"/>
      <c r="S71" s="54"/>
      <c r="T71" s="44"/>
      <c r="U71" s="44"/>
    </row>
    <row r="72" spans="1:21" s="13" customFormat="1" ht="25.05" customHeight="1">
      <c r="A72" s="5">
        <v>65</v>
      </c>
      <c r="B72" s="66"/>
      <c r="C72" s="25" t="s">
        <v>105</v>
      </c>
      <c r="D72" s="35">
        <v>22</v>
      </c>
      <c r="E72" s="36">
        <v>251</v>
      </c>
      <c r="F72" s="26" t="s">
        <v>17</v>
      </c>
      <c r="G72" s="25">
        <v>5500</v>
      </c>
      <c r="H72" s="25">
        <v>1</v>
      </c>
      <c r="I72" s="25">
        <f t="shared" si="11"/>
        <v>5500</v>
      </c>
      <c r="J72" s="49"/>
      <c r="K72" s="44"/>
      <c r="L72" s="55"/>
      <c r="M72" s="55"/>
      <c r="N72" s="55"/>
      <c r="O72" s="55"/>
      <c r="P72" s="55"/>
      <c r="Q72" s="55"/>
      <c r="R72" s="55"/>
      <c r="S72" s="55"/>
      <c r="T72" s="44"/>
      <c r="U72" s="44"/>
    </row>
    <row r="73" spans="1:21" s="13" customFormat="1" ht="25.05" customHeight="1">
      <c r="A73" s="5">
        <v>66</v>
      </c>
      <c r="B73" s="66"/>
      <c r="C73" s="25" t="s">
        <v>36</v>
      </c>
      <c r="D73" s="35">
        <v>31.5</v>
      </c>
      <c r="E73" s="36">
        <f>I73/D73</f>
        <v>233.33333333333334</v>
      </c>
      <c r="F73" s="26" t="s">
        <v>33</v>
      </c>
      <c r="G73" s="25">
        <v>7350</v>
      </c>
      <c r="H73" s="25">
        <v>1</v>
      </c>
      <c r="I73" s="25">
        <f t="shared" si="11"/>
        <v>7350</v>
      </c>
      <c r="J73" s="49"/>
      <c r="K73" s="44"/>
      <c r="L73" s="54"/>
      <c r="M73" s="54"/>
      <c r="N73" s="54"/>
      <c r="O73" s="54"/>
      <c r="P73" s="54"/>
      <c r="Q73" s="54"/>
      <c r="R73" s="54"/>
      <c r="S73" s="54"/>
      <c r="T73" s="44"/>
      <c r="U73" s="44"/>
    </row>
    <row r="74" spans="1:21" s="13" customFormat="1" ht="25.05" customHeight="1">
      <c r="A74" s="5">
        <v>67</v>
      </c>
      <c r="B74" s="66"/>
      <c r="C74" s="25" t="s">
        <v>106</v>
      </c>
      <c r="D74" s="35">
        <v>16.5</v>
      </c>
      <c r="E74" s="36">
        <f>I74/D74</f>
        <v>272.72727272727275</v>
      </c>
      <c r="F74" s="26" t="s">
        <v>82</v>
      </c>
      <c r="G74" s="25">
        <v>4500</v>
      </c>
      <c r="H74" s="25">
        <v>1</v>
      </c>
      <c r="I74" s="25">
        <f t="shared" si="11"/>
        <v>4500</v>
      </c>
      <c r="J74" s="49" t="s">
        <v>107</v>
      </c>
      <c r="K74" s="44"/>
      <c r="L74" s="54"/>
      <c r="M74" s="54"/>
      <c r="N74" s="54"/>
      <c r="O74" s="54"/>
      <c r="P74" s="54"/>
      <c r="Q74" s="54"/>
      <c r="R74" s="54"/>
      <c r="S74" s="54"/>
      <c r="T74" s="44"/>
      <c r="U74" s="44"/>
    </row>
    <row r="75" spans="1:21" s="13" customFormat="1" ht="25.05" customHeight="1">
      <c r="A75" s="5">
        <v>68</v>
      </c>
      <c r="B75" s="66"/>
      <c r="C75" s="25" t="s">
        <v>108</v>
      </c>
      <c r="D75" s="35">
        <v>20.6</v>
      </c>
      <c r="E75" s="36">
        <f>I75/D75</f>
        <v>266.99029126213588</v>
      </c>
      <c r="F75" s="26" t="s">
        <v>17</v>
      </c>
      <c r="G75" s="25">
        <v>5500</v>
      </c>
      <c r="H75" s="25">
        <v>1</v>
      </c>
      <c r="I75" s="25">
        <f t="shared" si="11"/>
        <v>5500</v>
      </c>
      <c r="J75" s="49"/>
      <c r="K75" s="44"/>
      <c r="L75" s="54"/>
      <c r="M75" s="54"/>
      <c r="N75" s="54"/>
      <c r="O75" s="54"/>
      <c r="P75" s="54"/>
      <c r="Q75" s="54"/>
      <c r="R75" s="54"/>
      <c r="S75" s="54"/>
      <c r="T75" s="44"/>
      <c r="U75" s="44"/>
    </row>
    <row r="76" spans="1:21" s="13" customFormat="1" ht="25.05" customHeight="1">
      <c r="A76" s="5">
        <v>69</v>
      </c>
      <c r="B76" s="66"/>
      <c r="C76" s="25" t="s">
        <v>108</v>
      </c>
      <c r="D76" s="35">
        <v>20.6</v>
      </c>
      <c r="E76" s="36">
        <f>I76/D76</f>
        <v>266.99029126213588</v>
      </c>
      <c r="F76" s="26" t="s">
        <v>17</v>
      </c>
      <c r="G76" s="25">
        <v>5500</v>
      </c>
      <c r="H76" s="25">
        <v>1</v>
      </c>
      <c r="I76" s="25">
        <f t="shared" si="11"/>
        <v>5500</v>
      </c>
      <c r="J76" s="49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s="13" customFormat="1" ht="25.05" customHeight="1">
      <c r="A77" s="5">
        <v>70</v>
      </c>
      <c r="B77" s="66"/>
      <c r="C77" s="25" t="s">
        <v>109</v>
      </c>
      <c r="D77" s="35">
        <v>18</v>
      </c>
      <c r="E77" s="36">
        <v>251</v>
      </c>
      <c r="F77" s="26" t="s">
        <v>82</v>
      </c>
      <c r="G77" s="25">
        <v>4500</v>
      </c>
      <c r="H77" s="25">
        <v>1</v>
      </c>
      <c r="I77" s="25">
        <f t="shared" si="11"/>
        <v>4500</v>
      </c>
      <c r="J77" s="70" t="s">
        <v>110</v>
      </c>
      <c r="K77" s="52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s="13" customFormat="1" ht="25.05" customHeight="1">
      <c r="A78" s="5">
        <v>71</v>
      </c>
      <c r="B78" s="66"/>
      <c r="C78" s="25" t="s">
        <v>111</v>
      </c>
      <c r="D78" s="35">
        <v>18</v>
      </c>
      <c r="E78" s="36">
        <v>251</v>
      </c>
      <c r="F78" s="26" t="s">
        <v>82</v>
      </c>
      <c r="G78" s="25">
        <v>4500</v>
      </c>
      <c r="H78" s="25">
        <v>1</v>
      </c>
      <c r="I78" s="25">
        <f t="shared" ref="I78:I88" si="12">H78*G78</f>
        <v>4500</v>
      </c>
      <c r="J78" s="71"/>
      <c r="K78" s="52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s="13" customFormat="1" ht="25.05" customHeight="1">
      <c r="A79" s="5">
        <v>72</v>
      </c>
      <c r="B79" s="66"/>
      <c r="C79" s="25" t="s">
        <v>112</v>
      </c>
      <c r="D79" s="35">
        <v>18</v>
      </c>
      <c r="E79" s="36">
        <v>251</v>
      </c>
      <c r="F79" s="26" t="s">
        <v>82</v>
      </c>
      <c r="G79" s="25">
        <v>4500</v>
      </c>
      <c r="H79" s="25">
        <v>1</v>
      </c>
      <c r="I79" s="25">
        <f t="shared" si="12"/>
        <v>4500</v>
      </c>
      <c r="J79" s="70" t="s">
        <v>110</v>
      </c>
      <c r="K79" s="52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s="13" customFormat="1" ht="25.05" customHeight="1">
      <c r="A80" s="5">
        <v>73</v>
      </c>
      <c r="B80" s="66"/>
      <c r="C80" s="25" t="s">
        <v>113</v>
      </c>
      <c r="D80" s="35">
        <v>18</v>
      </c>
      <c r="E80" s="36">
        <v>251</v>
      </c>
      <c r="F80" s="26" t="s">
        <v>82</v>
      </c>
      <c r="G80" s="25">
        <v>4500</v>
      </c>
      <c r="H80" s="25">
        <v>1</v>
      </c>
      <c r="I80" s="25">
        <f t="shared" si="12"/>
        <v>4500</v>
      </c>
      <c r="J80" s="71"/>
      <c r="K80" s="52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1:21" s="13" customFormat="1" ht="25.05" customHeight="1">
      <c r="A81" s="5">
        <v>74</v>
      </c>
      <c r="B81" s="66"/>
      <c r="C81" s="25" t="s">
        <v>114</v>
      </c>
      <c r="D81" s="35">
        <v>18</v>
      </c>
      <c r="E81" s="36">
        <v>251</v>
      </c>
      <c r="F81" s="26" t="s">
        <v>82</v>
      </c>
      <c r="G81" s="25">
        <v>4500</v>
      </c>
      <c r="H81" s="25">
        <v>1</v>
      </c>
      <c r="I81" s="25">
        <f t="shared" si="12"/>
        <v>4500</v>
      </c>
      <c r="J81" s="70" t="s">
        <v>110</v>
      </c>
      <c r="K81" s="52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1:21" s="13" customFormat="1" ht="25.05" customHeight="1">
      <c r="A82" s="5">
        <v>75</v>
      </c>
      <c r="B82" s="66"/>
      <c r="C82" s="25" t="s">
        <v>115</v>
      </c>
      <c r="D82" s="35">
        <v>18</v>
      </c>
      <c r="E82" s="36">
        <v>251</v>
      </c>
      <c r="F82" s="26" t="s">
        <v>82</v>
      </c>
      <c r="G82" s="25">
        <v>4500</v>
      </c>
      <c r="H82" s="25">
        <v>1</v>
      </c>
      <c r="I82" s="25">
        <f t="shared" si="12"/>
        <v>4500</v>
      </c>
      <c r="J82" s="71"/>
      <c r="K82" s="52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1:21" s="13" customFormat="1" ht="25.05" customHeight="1">
      <c r="A83" s="5">
        <v>76</v>
      </c>
      <c r="B83" s="66"/>
      <c r="C83" s="25" t="s">
        <v>116</v>
      </c>
      <c r="D83" s="35">
        <v>18</v>
      </c>
      <c r="E83" s="36">
        <v>251</v>
      </c>
      <c r="F83" s="26" t="s">
        <v>82</v>
      </c>
      <c r="G83" s="25">
        <v>4500</v>
      </c>
      <c r="H83" s="25">
        <v>1</v>
      </c>
      <c r="I83" s="25">
        <f t="shared" si="12"/>
        <v>4500</v>
      </c>
      <c r="J83" s="70" t="s">
        <v>110</v>
      </c>
      <c r="K83" s="52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1:21" s="13" customFormat="1" ht="25.05" customHeight="1">
      <c r="A84" s="5">
        <v>77</v>
      </c>
      <c r="B84" s="66"/>
      <c r="C84" s="25" t="s">
        <v>117</v>
      </c>
      <c r="D84" s="35">
        <v>18</v>
      </c>
      <c r="E84" s="36">
        <v>251</v>
      </c>
      <c r="F84" s="26" t="s">
        <v>82</v>
      </c>
      <c r="G84" s="25">
        <v>4500</v>
      </c>
      <c r="H84" s="25">
        <v>1</v>
      </c>
      <c r="I84" s="25">
        <f t="shared" si="12"/>
        <v>4500</v>
      </c>
      <c r="J84" s="71"/>
      <c r="K84" s="52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1:21" s="13" customFormat="1" ht="25.05" customHeight="1">
      <c r="A85" s="5">
        <v>78</v>
      </c>
      <c r="B85" s="66"/>
      <c r="C85" s="25" t="s">
        <v>118</v>
      </c>
      <c r="D85" s="35">
        <v>18</v>
      </c>
      <c r="E85" s="36">
        <v>251</v>
      </c>
      <c r="F85" s="26" t="s">
        <v>82</v>
      </c>
      <c r="G85" s="25">
        <v>4500</v>
      </c>
      <c r="H85" s="25">
        <v>1</v>
      </c>
      <c r="I85" s="25">
        <f t="shared" si="12"/>
        <v>4500</v>
      </c>
      <c r="J85" s="70" t="s">
        <v>110</v>
      </c>
      <c r="K85" s="52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1:21" s="13" customFormat="1" ht="25.05" customHeight="1">
      <c r="A86" s="5">
        <v>79</v>
      </c>
      <c r="B86" s="66"/>
      <c r="C86" s="25" t="s">
        <v>119</v>
      </c>
      <c r="D86" s="35">
        <v>18</v>
      </c>
      <c r="E86" s="36">
        <v>251</v>
      </c>
      <c r="F86" s="26" t="s">
        <v>82</v>
      </c>
      <c r="G86" s="25">
        <v>4500</v>
      </c>
      <c r="H86" s="25">
        <v>1</v>
      </c>
      <c r="I86" s="25">
        <f t="shared" si="12"/>
        <v>4500</v>
      </c>
      <c r="J86" s="71"/>
      <c r="K86" s="52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1:21" s="13" customFormat="1" ht="25.05" customHeight="1">
      <c r="A87" s="5">
        <v>80</v>
      </c>
      <c r="B87" s="66"/>
      <c r="C87" s="25" t="s">
        <v>120</v>
      </c>
      <c r="D87" s="35">
        <v>18</v>
      </c>
      <c r="E87" s="36">
        <v>251</v>
      </c>
      <c r="F87" s="26" t="s">
        <v>82</v>
      </c>
      <c r="G87" s="25">
        <v>4500</v>
      </c>
      <c r="H87" s="25">
        <v>1</v>
      </c>
      <c r="I87" s="25">
        <f t="shared" si="12"/>
        <v>4500</v>
      </c>
      <c r="J87" s="70" t="s">
        <v>110</v>
      </c>
      <c r="K87" s="52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1:21" s="13" customFormat="1" ht="25.05" customHeight="1">
      <c r="A88" s="5">
        <v>81</v>
      </c>
      <c r="B88" s="66"/>
      <c r="C88" s="25" t="s">
        <v>121</v>
      </c>
      <c r="D88" s="35">
        <v>18</v>
      </c>
      <c r="E88" s="36">
        <v>251</v>
      </c>
      <c r="F88" s="26" t="s">
        <v>82</v>
      </c>
      <c r="G88" s="25">
        <v>4500</v>
      </c>
      <c r="H88" s="25">
        <v>1</v>
      </c>
      <c r="I88" s="25">
        <f t="shared" si="12"/>
        <v>4500</v>
      </c>
      <c r="J88" s="71"/>
      <c r="K88" s="52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1:21" s="13" customFormat="1" ht="25.05" customHeight="1">
      <c r="A89" s="5">
        <v>82</v>
      </c>
      <c r="B89" s="66"/>
      <c r="C89" s="25" t="s">
        <v>122</v>
      </c>
      <c r="D89" s="35">
        <v>51.7</v>
      </c>
      <c r="E89" s="36">
        <f t="shared" ref="E89:E95" si="13">I89/D89</f>
        <v>243.71373307543519</v>
      </c>
      <c r="F89" s="26" t="s">
        <v>20</v>
      </c>
      <c r="G89" s="25">
        <v>12600</v>
      </c>
      <c r="H89" s="25">
        <v>1</v>
      </c>
      <c r="I89" s="25">
        <f t="shared" ref="I89:I95" si="14">H89*G89</f>
        <v>12600</v>
      </c>
      <c r="J89" s="49" t="s">
        <v>123</v>
      </c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1:21" s="13" customFormat="1" ht="25.05" customHeight="1">
      <c r="A90" s="5">
        <v>83</v>
      </c>
      <c r="B90" s="66"/>
      <c r="C90" s="25" t="s">
        <v>124</v>
      </c>
      <c r="D90" s="35">
        <v>36.200000000000003</v>
      </c>
      <c r="E90" s="36">
        <f t="shared" si="13"/>
        <v>254.14364640883977</v>
      </c>
      <c r="F90" s="26" t="s">
        <v>26</v>
      </c>
      <c r="G90" s="25">
        <v>9200</v>
      </c>
      <c r="H90" s="25">
        <v>1</v>
      </c>
      <c r="I90" s="25">
        <f t="shared" si="14"/>
        <v>9200</v>
      </c>
      <c r="J90" s="56" t="s">
        <v>41</v>
      </c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1:21" s="13" customFormat="1" ht="25.05" customHeight="1">
      <c r="A91" s="5">
        <v>84</v>
      </c>
      <c r="B91" s="66"/>
      <c r="C91" s="25" t="s">
        <v>50</v>
      </c>
      <c r="D91" s="35">
        <v>36.1</v>
      </c>
      <c r="E91" s="36">
        <f t="shared" si="13"/>
        <v>254.84764542936287</v>
      </c>
      <c r="F91" s="26" t="s">
        <v>26</v>
      </c>
      <c r="G91" s="25">
        <v>9200</v>
      </c>
      <c r="H91" s="25">
        <v>1</v>
      </c>
      <c r="I91" s="25">
        <f t="shared" si="14"/>
        <v>9200</v>
      </c>
      <c r="J91" s="56" t="s">
        <v>41</v>
      </c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1:21" s="13" customFormat="1" ht="25.05" customHeight="1">
      <c r="A92" s="5">
        <v>85</v>
      </c>
      <c r="B92" s="66"/>
      <c r="C92" s="25" t="s">
        <v>52</v>
      </c>
      <c r="D92" s="35">
        <v>16.8</v>
      </c>
      <c r="E92" s="36">
        <f t="shared" si="13"/>
        <v>267.85714285714283</v>
      </c>
      <c r="F92" s="26" t="s">
        <v>82</v>
      </c>
      <c r="G92" s="25">
        <v>4500</v>
      </c>
      <c r="H92" s="25">
        <v>1</v>
      </c>
      <c r="I92" s="25">
        <f t="shared" si="14"/>
        <v>4500</v>
      </c>
      <c r="J92" s="49" t="s">
        <v>107</v>
      </c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1:21" s="13" customFormat="1" ht="25.05" customHeight="1">
      <c r="A93" s="5">
        <v>86</v>
      </c>
      <c r="B93" s="66"/>
      <c r="C93" s="25" t="s">
        <v>125</v>
      </c>
      <c r="D93" s="35">
        <v>13.9</v>
      </c>
      <c r="E93" s="36">
        <f t="shared" si="13"/>
        <v>258.99280575539569</v>
      </c>
      <c r="F93" s="26" t="s">
        <v>101</v>
      </c>
      <c r="G93" s="25">
        <v>3600</v>
      </c>
      <c r="H93" s="25">
        <v>1</v>
      </c>
      <c r="I93" s="25">
        <f t="shared" si="14"/>
        <v>3600</v>
      </c>
      <c r="J93" s="49" t="s">
        <v>102</v>
      </c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1:21" s="13" customFormat="1" ht="25.05" customHeight="1">
      <c r="A94" s="5">
        <v>87</v>
      </c>
      <c r="B94" s="66"/>
      <c r="C94" s="25" t="s">
        <v>75</v>
      </c>
      <c r="D94" s="35">
        <v>9.4</v>
      </c>
      <c r="E94" s="36">
        <f t="shared" si="13"/>
        <v>297.87234042553189</v>
      </c>
      <c r="F94" s="26" t="s">
        <v>126</v>
      </c>
      <c r="G94" s="35">
        <v>2800</v>
      </c>
      <c r="H94" s="25">
        <v>1</v>
      </c>
      <c r="I94" s="25">
        <f t="shared" si="14"/>
        <v>2800</v>
      </c>
      <c r="J94" s="49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1:21" s="13" customFormat="1" ht="25.05" customHeight="1">
      <c r="A95" s="5">
        <v>88</v>
      </c>
      <c r="B95" s="66"/>
      <c r="C95" s="25" t="s">
        <v>53</v>
      </c>
      <c r="D95" s="35">
        <v>47.7</v>
      </c>
      <c r="E95" s="36">
        <f t="shared" si="13"/>
        <v>230.60796645702305</v>
      </c>
      <c r="F95" s="26" t="s">
        <v>12</v>
      </c>
      <c r="G95" s="35">
        <v>11000</v>
      </c>
      <c r="H95" s="25">
        <v>1</v>
      </c>
      <c r="I95" s="25">
        <f t="shared" si="14"/>
        <v>11000</v>
      </c>
      <c r="J95" s="49" t="s">
        <v>127</v>
      </c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1:21" s="13" customFormat="1" ht="25.05" customHeight="1">
      <c r="A96" s="5">
        <v>89</v>
      </c>
      <c r="B96" s="25"/>
      <c r="C96" s="25"/>
      <c r="D96" s="38">
        <f>SUM(D69:D95)</f>
        <v>598.9</v>
      </c>
      <c r="E96" s="36"/>
      <c r="F96" s="35"/>
      <c r="G96" s="35"/>
      <c r="H96" s="37">
        <f>SUM(H69:H95)</f>
        <v>27</v>
      </c>
      <c r="I96" s="37">
        <f>SUM(I69:I95)</f>
        <v>149800</v>
      </c>
      <c r="J96" s="49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1:21" s="13" customFormat="1" ht="25.05" customHeight="1">
      <c r="A97" s="60" t="s">
        <v>22</v>
      </c>
      <c r="B97" s="61"/>
      <c r="C97" s="61"/>
      <c r="D97" s="61"/>
      <c r="E97" s="62"/>
      <c r="F97" s="78" t="s">
        <v>243</v>
      </c>
      <c r="G97" s="33"/>
      <c r="H97" s="34">
        <v>1</v>
      </c>
      <c r="I97" s="34">
        <v>160000</v>
      </c>
      <c r="J97" s="49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1:21" s="13" customFormat="1" ht="25.05" customHeight="1">
      <c r="A98" s="63" t="s">
        <v>128</v>
      </c>
      <c r="B98" s="63"/>
      <c r="C98" s="63"/>
      <c r="D98" s="53">
        <f t="shared" ref="D98:I98" si="15">D96+D67+D26+D7+D44</f>
        <v>2604.5000000000005</v>
      </c>
      <c r="E98" s="53"/>
      <c r="F98" s="53"/>
      <c r="G98" s="53"/>
      <c r="H98" s="53">
        <f t="shared" si="15"/>
        <v>95</v>
      </c>
      <c r="I98" s="53">
        <f t="shared" si="15"/>
        <v>672250</v>
      </c>
      <c r="J98" s="49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1:21" s="13" customFormat="1" ht="22.05" customHeight="1">
      <c r="A99" s="64" t="s">
        <v>129</v>
      </c>
      <c r="B99" s="64"/>
      <c r="C99" s="64"/>
      <c r="D99" s="64"/>
      <c r="E99" s="79" t="s">
        <v>244</v>
      </c>
      <c r="F99" s="64"/>
      <c r="G99" s="64"/>
      <c r="H99" s="37">
        <v>2</v>
      </c>
      <c r="I99" s="38">
        <f>160000*2</f>
        <v>320000</v>
      </c>
      <c r="J99" s="57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1:21" s="13" customFormat="1" ht="22.05" customHeight="1">
      <c r="A100" s="14"/>
      <c r="B100" s="14"/>
      <c r="C100" s="14"/>
      <c r="D100" s="14"/>
      <c r="E100" s="14"/>
      <c r="F100" s="14"/>
      <c r="G100" s="14"/>
      <c r="H100" s="14"/>
      <c r="I100" s="14"/>
      <c r="J100" s="15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1:21" s="13" customFormat="1" ht="22.05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5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1" s="13" customFormat="1" ht="22.05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5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</sheetData>
  <mergeCells count="22">
    <mergeCell ref="J87:J88"/>
    <mergeCell ref="J77:J78"/>
    <mergeCell ref="J79:J80"/>
    <mergeCell ref="J81:J82"/>
    <mergeCell ref="J83:J84"/>
    <mergeCell ref="J85:J86"/>
    <mergeCell ref="A97:E97"/>
    <mergeCell ref="A98:C98"/>
    <mergeCell ref="A99:D99"/>
    <mergeCell ref="E99:G99"/>
    <mergeCell ref="B3:B7"/>
    <mergeCell ref="B9:B26"/>
    <mergeCell ref="B28:B44"/>
    <mergeCell ref="B46:B66"/>
    <mergeCell ref="B69:B95"/>
    <mergeCell ref="A1:J1"/>
    <mergeCell ref="A8:E8"/>
    <mergeCell ref="A27:E27"/>
    <mergeCell ref="A45:E45"/>
    <mergeCell ref="A68:E68"/>
    <mergeCell ref="J46:J47"/>
    <mergeCell ref="J48:J49"/>
  </mergeCells>
  <phoneticPr fontId="27" type="noConversion"/>
  <pageMargins left="0.31458333333333299" right="0.196527777777778" top="0.39305555555555599" bottom="0.39305555555555599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2"/>
  <sheetViews>
    <sheetView workbookViewId="0">
      <selection activeCell="G12" sqref="G12"/>
    </sheetView>
  </sheetViews>
  <sheetFormatPr defaultColWidth="9" defaultRowHeight="13.5"/>
  <cols>
    <col min="1" max="1" width="5.265625" customWidth="1"/>
    <col min="2" max="2" width="15" customWidth="1"/>
    <col min="3" max="3" width="22.86328125" customWidth="1"/>
    <col min="6" max="6" width="9.86328125" customWidth="1"/>
  </cols>
  <sheetData>
    <row r="1" spans="1:6" ht="30" customHeight="1">
      <c r="A1" s="72" t="s">
        <v>130</v>
      </c>
      <c r="B1" s="72"/>
      <c r="C1" s="72"/>
      <c r="D1" s="72"/>
      <c r="E1" s="72"/>
      <c r="F1" s="72"/>
    </row>
    <row r="2" spans="1:6" ht="30" customHeight="1">
      <c r="A2" s="1" t="s">
        <v>0</v>
      </c>
      <c r="B2" s="1" t="s">
        <v>131</v>
      </c>
      <c r="C2" s="1" t="s">
        <v>132</v>
      </c>
      <c r="D2" s="1" t="s">
        <v>133</v>
      </c>
      <c r="E2" s="1" t="s">
        <v>134</v>
      </c>
      <c r="F2" s="1" t="s">
        <v>9</v>
      </c>
    </row>
    <row r="3" spans="1:6" ht="25.05" customHeight="1">
      <c r="A3" s="2">
        <v>1</v>
      </c>
      <c r="B3" s="2" t="s">
        <v>135</v>
      </c>
      <c r="C3" s="2" t="s">
        <v>136</v>
      </c>
      <c r="D3" s="2">
        <v>4</v>
      </c>
      <c r="E3" s="2" t="s">
        <v>137</v>
      </c>
      <c r="F3" s="2"/>
    </row>
    <row r="4" spans="1:6" ht="25.05" customHeight="1">
      <c r="A4" s="2">
        <v>2</v>
      </c>
      <c r="B4" s="2" t="s">
        <v>135</v>
      </c>
      <c r="C4" s="2" t="s">
        <v>138</v>
      </c>
      <c r="D4" s="2">
        <v>8</v>
      </c>
      <c r="E4" s="2" t="s">
        <v>137</v>
      </c>
      <c r="F4" s="2"/>
    </row>
    <row r="5" spans="1:6" ht="25.05" customHeight="1">
      <c r="A5" s="2">
        <v>3</v>
      </c>
      <c r="B5" s="2" t="s">
        <v>135</v>
      </c>
      <c r="C5" s="2" t="s">
        <v>139</v>
      </c>
      <c r="D5" s="2">
        <v>28</v>
      </c>
      <c r="E5" s="2" t="s">
        <v>137</v>
      </c>
      <c r="F5" s="2"/>
    </row>
    <row r="6" spans="1:6" ht="25.05" customHeight="1">
      <c r="A6" s="2">
        <v>4</v>
      </c>
      <c r="B6" s="2" t="s">
        <v>135</v>
      </c>
      <c r="C6" s="2" t="s">
        <v>140</v>
      </c>
      <c r="D6" s="2">
        <v>13</v>
      </c>
      <c r="E6" s="2" t="s">
        <v>137</v>
      </c>
      <c r="F6" s="2"/>
    </row>
    <row r="7" spans="1:6" ht="25.05" customHeight="1">
      <c r="A7" s="2">
        <v>5</v>
      </c>
      <c r="B7" s="2" t="s">
        <v>135</v>
      </c>
      <c r="C7" s="2" t="s">
        <v>141</v>
      </c>
      <c r="D7" s="2">
        <v>8</v>
      </c>
      <c r="E7" s="2" t="s">
        <v>137</v>
      </c>
      <c r="F7" s="2"/>
    </row>
    <row r="8" spans="1:6" ht="25.05" customHeight="1">
      <c r="A8" s="2">
        <v>6</v>
      </c>
      <c r="B8" s="2" t="s">
        <v>135</v>
      </c>
      <c r="C8" s="2" t="s">
        <v>142</v>
      </c>
      <c r="D8" s="2">
        <v>23</v>
      </c>
      <c r="E8" s="2" t="s">
        <v>137</v>
      </c>
      <c r="F8" s="2"/>
    </row>
    <row r="9" spans="1:6" ht="25.05" customHeight="1">
      <c r="A9" s="2">
        <v>7</v>
      </c>
      <c r="B9" s="2" t="s">
        <v>135</v>
      </c>
      <c r="C9" s="2" t="s">
        <v>143</v>
      </c>
      <c r="D9" s="2">
        <v>3</v>
      </c>
      <c r="E9" s="2" t="s">
        <v>137</v>
      </c>
      <c r="F9" s="2"/>
    </row>
    <row r="10" spans="1:6" ht="25.05" customHeight="1">
      <c r="A10" s="2">
        <v>8</v>
      </c>
      <c r="B10" s="2" t="s">
        <v>135</v>
      </c>
      <c r="C10" s="2" t="s">
        <v>144</v>
      </c>
      <c r="D10" s="2">
        <v>8</v>
      </c>
      <c r="E10" s="2" t="s">
        <v>137</v>
      </c>
      <c r="F10" s="2"/>
    </row>
    <row r="11" spans="1:6" ht="25.05" customHeight="1">
      <c r="A11" s="2">
        <v>9</v>
      </c>
      <c r="B11" s="2" t="s">
        <v>145</v>
      </c>
      <c r="C11" s="3" t="s">
        <v>146</v>
      </c>
      <c r="D11" s="2">
        <v>6</v>
      </c>
      <c r="E11" s="2" t="s">
        <v>137</v>
      </c>
      <c r="F11" s="2"/>
    </row>
    <row r="12" spans="1:6" ht="25.05" customHeight="1">
      <c r="A12" s="2">
        <v>10</v>
      </c>
      <c r="B12" s="2" t="s">
        <v>145</v>
      </c>
      <c r="C12" s="3" t="s">
        <v>147</v>
      </c>
      <c r="D12" s="2">
        <v>1</v>
      </c>
      <c r="E12" s="2" t="s">
        <v>137</v>
      </c>
      <c r="F12" s="2"/>
    </row>
    <row r="13" spans="1:6" ht="25.05" customHeight="1">
      <c r="A13" s="2">
        <v>11</v>
      </c>
      <c r="B13" s="2" t="s">
        <v>148</v>
      </c>
      <c r="C13" s="2" t="s">
        <v>149</v>
      </c>
      <c r="D13" s="2">
        <v>7</v>
      </c>
      <c r="E13" s="2" t="s">
        <v>137</v>
      </c>
      <c r="F13" s="2"/>
    </row>
    <row r="14" spans="1:6" ht="25.05" customHeight="1">
      <c r="A14" s="2">
        <v>12</v>
      </c>
      <c r="B14" s="1" t="s">
        <v>150</v>
      </c>
      <c r="C14" s="4"/>
      <c r="D14" s="1">
        <v>95</v>
      </c>
      <c r="E14" s="2" t="s">
        <v>137</v>
      </c>
      <c r="F14" s="2"/>
    </row>
    <row r="15" spans="1:6" ht="25.05" customHeight="1">
      <c r="A15" s="2">
        <v>13</v>
      </c>
      <c r="B15" s="2" t="s">
        <v>151</v>
      </c>
      <c r="C15" s="2" t="s">
        <v>152</v>
      </c>
      <c r="D15" s="2">
        <v>7</v>
      </c>
      <c r="E15" s="2" t="s">
        <v>137</v>
      </c>
      <c r="F15" s="2" t="s">
        <v>153</v>
      </c>
    </row>
    <row r="16" spans="1:6" ht="25.05" customHeight="1">
      <c r="A16" s="2">
        <v>14</v>
      </c>
      <c r="B16" s="2" t="s">
        <v>154</v>
      </c>
      <c r="C16" s="2" t="s">
        <v>155</v>
      </c>
      <c r="D16" s="2">
        <v>14</v>
      </c>
      <c r="E16" s="2" t="s">
        <v>137</v>
      </c>
      <c r="F16" s="2" t="s">
        <v>155</v>
      </c>
    </row>
    <row r="17" spans="1:6" ht="25.05" customHeight="1">
      <c r="A17" s="2">
        <v>15</v>
      </c>
      <c r="B17" s="2" t="s">
        <v>156</v>
      </c>
      <c r="C17" s="2" t="s">
        <v>157</v>
      </c>
      <c r="D17" s="2">
        <v>7</v>
      </c>
      <c r="E17" s="2" t="s">
        <v>137</v>
      </c>
      <c r="F17" s="2" t="s">
        <v>158</v>
      </c>
    </row>
    <row r="18" spans="1:6" ht="25.05" customHeight="1">
      <c r="A18" s="2">
        <v>16</v>
      </c>
      <c r="B18" s="2" t="s">
        <v>159</v>
      </c>
      <c r="C18" s="2" t="s">
        <v>160</v>
      </c>
      <c r="D18" s="2">
        <v>120</v>
      </c>
      <c r="E18" s="2" t="s">
        <v>161</v>
      </c>
      <c r="F18" s="2" t="s">
        <v>153</v>
      </c>
    </row>
    <row r="19" spans="1:6" ht="25.05" customHeight="1">
      <c r="A19" s="2">
        <v>17</v>
      </c>
      <c r="B19" s="2" t="s">
        <v>159</v>
      </c>
      <c r="C19" s="2" t="s">
        <v>162</v>
      </c>
      <c r="D19" s="2">
        <v>149</v>
      </c>
      <c r="E19" s="2" t="s">
        <v>161</v>
      </c>
      <c r="F19" s="2" t="s">
        <v>153</v>
      </c>
    </row>
    <row r="20" spans="1:6" ht="25.05" customHeight="1">
      <c r="A20" s="2">
        <v>18</v>
      </c>
      <c r="B20" s="2" t="s">
        <v>159</v>
      </c>
      <c r="C20" s="2" t="s">
        <v>163</v>
      </c>
      <c r="D20" s="2">
        <v>166</v>
      </c>
      <c r="E20" s="2" t="s">
        <v>161</v>
      </c>
      <c r="F20" s="2" t="s">
        <v>153</v>
      </c>
    </row>
    <row r="21" spans="1:6" ht="25.05" customHeight="1">
      <c r="A21" s="2">
        <v>19</v>
      </c>
      <c r="B21" s="2" t="s">
        <v>159</v>
      </c>
      <c r="C21" s="2" t="s">
        <v>164</v>
      </c>
      <c r="D21" s="2">
        <v>150</v>
      </c>
      <c r="E21" s="2" t="s">
        <v>161</v>
      </c>
      <c r="F21" s="2" t="s">
        <v>153</v>
      </c>
    </row>
    <row r="22" spans="1:6" ht="25.05" customHeight="1">
      <c r="A22" s="2">
        <v>20</v>
      </c>
      <c r="B22" s="2" t="s">
        <v>159</v>
      </c>
      <c r="C22" s="2" t="s">
        <v>165</v>
      </c>
      <c r="D22" s="2">
        <v>200</v>
      </c>
      <c r="E22" s="2" t="s">
        <v>161</v>
      </c>
      <c r="F22" s="2" t="s">
        <v>153</v>
      </c>
    </row>
    <row r="23" spans="1:6" ht="25.05" customHeight="1">
      <c r="A23" s="2">
        <v>21</v>
      </c>
      <c r="B23" s="2" t="s">
        <v>166</v>
      </c>
      <c r="C23" s="2"/>
      <c r="D23" s="2">
        <v>1</v>
      </c>
      <c r="E23" s="2" t="s">
        <v>167</v>
      </c>
      <c r="F23" s="2" t="s">
        <v>153</v>
      </c>
    </row>
    <row r="24" spans="1:6" ht="25.05" customHeight="1">
      <c r="A24" s="2">
        <v>22</v>
      </c>
      <c r="B24" s="2" t="s">
        <v>168</v>
      </c>
      <c r="C24" s="2" t="s">
        <v>160</v>
      </c>
      <c r="D24" s="2">
        <v>720</v>
      </c>
      <c r="E24" s="2" t="s">
        <v>169</v>
      </c>
      <c r="F24" s="2" t="s">
        <v>170</v>
      </c>
    </row>
    <row r="25" spans="1:6" ht="25.05" customHeight="1">
      <c r="A25" s="2">
        <v>23</v>
      </c>
      <c r="B25" s="2" t="s">
        <v>168</v>
      </c>
      <c r="C25" s="2" t="s">
        <v>162</v>
      </c>
      <c r="D25" s="2">
        <f>D19*6</f>
        <v>894</v>
      </c>
      <c r="E25" s="2" t="s">
        <v>169</v>
      </c>
      <c r="F25" s="2" t="s">
        <v>170</v>
      </c>
    </row>
    <row r="26" spans="1:6" ht="25.05" customHeight="1">
      <c r="A26" s="2">
        <v>24</v>
      </c>
      <c r="B26" s="2" t="s">
        <v>168</v>
      </c>
      <c r="C26" s="2" t="s">
        <v>163</v>
      </c>
      <c r="D26" s="2">
        <f>D20*6</f>
        <v>996</v>
      </c>
      <c r="E26" s="2" t="s">
        <v>169</v>
      </c>
      <c r="F26" s="2" t="s">
        <v>170</v>
      </c>
    </row>
    <row r="27" spans="1:6" ht="25.05" customHeight="1">
      <c r="A27" s="2">
        <v>25</v>
      </c>
      <c r="B27" s="2" t="s">
        <v>168</v>
      </c>
      <c r="C27" s="2" t="s">
        <v>164</v>
      </c>
      <c r="D27" s="2">
        <f>D21*6</f>
        <v>900</v>
      </c>
      <c r="E27" s="2" t="s">
        <v>169</v>
      </c>
      <c r="F27" s="2" t="s">
        <v>170</v>
      </c>
    </row>
    <row r="28" spans="1:6" ht="25.05" customHeight="1">
      <c r="A28" s="2">
        <v>26</v>
      </c>
      <c r="B28" s="2" t="s">
        <v>168</v>
      </c>
      <c r="C28" s="2" t="s">
        <v>165</v>
      </c>
      <c r="D28" s="2">
        <f>D22*6</f>
        <v>1200</v>
      </c>
      <c r="E28" s="2" t="s">
        <v>169</v>
      </c>
      <c r="F28" s="2" t="s">
        <v>170</v>
      </c>
    </row>
    <row r="29" spans="1:6" ht="25.05" customHeight="1">
      <c r="A29" s="2">
        <v>27</v>
      </c>
      <c r="B29" s="2" t="s">
        <v>171</v>
      </c>
      <c r="C29" s="2"/>
      <c r="D29" s="2">
        <v>1</v>
      </c>
      <c r="E29" s="2" t="s">
        <v>167</v>
      </c>
      <c r="F29" s="2" t="s">
        <v>153</v>
      </c>
    </row>
    <row r="30" spans="1:6" ht="25.05" customHeight="1">
      <c r="A30" s="2">
        <v>28</v>
      </c>
      <c r="B30" s="2" t="s">
        <v>172</v>
      </c>
      <c r="C30" s="2"/>
      <c r="D30" s="2">
        <v>1</v>
      </c>
      <c r="E30" s="2" t="s">
        <v>167</v>
      </c>
      <c r="F30" s="2" t="s">
        <v>173</v>
      </c>
    </row>
    <row r="31" spans="1:6" ht="25.05" customHeight="1">
      <c r="A31" s="2">
        <v>29</v>
      </c>
      <c r="B31" s="2" t="s">
        <v>174</v>
      </c>
      <c r="C31" s="2"/>
      <c r="D31" s="2">
        <v>1</v>
      </c>
      <c r="E31" s="2" t="s">
        <v>167</v>
      </c>
      <c r="F31" s="2" t="s">
        <v>173</v>
      </c>
    </row>
    <row r="32" spans="1:6" ht="25.05" customHeight="1">
      <c r="A32" s="2">
        <v>30</v>
      </c>
      <c r="B32" s="2" t="s">
        <v>175</v>
      </c>
      <c r="C32" s="2" t="s">
        <v>160</v>
      </c>
      <c r="D32" s="2">
        <f>7*9</f>
        <v>63</v>
      </c>
      <c r="E32" s="2" t="s">
        <v>176</v>
      </c>
      <c r="F32" s="2" t="s">
        <v>153</v>
      </c>
    </row>
    <row r="33" spans="1:6" ht="25.05" customHeight="1">
      <c r="A33" s="2">
        <v>31</v>
      </c>
      <c r="B33" s="2" t="s">
        <v>177</v>
      </c>
      <c r="C33" s="2" t="s">
        <v>160</v>
      </c>
      <c r="D33" s="2">
        <v>28</v>
      </c>
      <c r="E33" s="2" t="s">
        <v>176</v>
      </c>
      <c r="F33" s="2" t="s">
        <v>153</v>
      </c>
    </row>
    <row r="34" spans="1:6" ht="25.05" customHeight="1">
      <c r="A34" s="2">
        <v>32</v>
      </c>
      <c r="B34" s="2" t="s">
        <v>177</v>
      </c>
      <c r="C34" s="2" t="s">
        <v>162</v>
      </c>
      <c r="D34" s="2">
        <v>28</v>
      </c>
      <c r="E34" s="2" t="s">
        <v>176</v>
      </c>
      <c r="F34" s="2" t="s">
        <v>153</v>
      </c>
    </row>
    <row r="35" spans="1:6" ht="25.05" customHeight="1">
      <c r="A35" s="2">
        <v>33</v>
      </c>
      <c r="B35" s="2" t="s">
        <v>178</v>
      </c>
      <c r="C35" s="2" t="s">
        <v>160</v>
      </c>
      <c r="D35" s="2">
        <v>56</v>
      </c>
      <c r="E35" s="2" t="s">
        <v>176</v>
      </c>
      <c r="F35" s="2" t="s">
        <v>153</v>
      </c>
    </row>
    <row r="36" spans="1:6" ht="25.05" customHeight="1">
      <c r="A36" s="2">
        <v>34</v>
      </c>
      <c r="B36" s="2" t="s">
        <v>178</v>
      </c>
      <c r="C36" s="2" t="s">
        <v>162</v>
      </c>
      <c r="D36" s="2">
        <v>28</v>
      </c>
      <c r="E36" s="2" t="s">
        <v>176</v>
      </c>
      <c r="F36" s="2" t="s">
        <v>153</v>
      </c>
    </row>
    <row r="37" spans="1:6" ht="25.05" customHeight="1">
      <c r="A37" s="2">
        <v>35</v>
      </c>
      <c r="B37" s="2" t="s">
        <v>179</v>
      </c>
      <c r="C37" s="2" t="s">
        <v>164</v>
      </c>
      <c r="D37" s="2">
        <v>27</v>
      </c>
      <c r="E37" s="2" t="s">
        <v>176</v>
      </c>
      <c r="F37" s="2" t="s">
        <v>153</v>
      </c>
    </row>
    <row r="38" spans="1:6" ht="25.05" customHeight="1">
      <c r="A38" s="2">
        <v>36</v>
      </c>
      <c r="B38" s="2" t="s">
        <v>179</v>
      </c>
      <c r="C38" s="2" t="s">
        <v>180</v>
      </c>
      <c r="D38" s="2">
        <v>192</v>
      </c>
      <c r="E38" s="2" t="s">
        <v>176</v>
      </c>
      <c r="F38" s="2" t="s">
        <v>153</v>
      </c>
    </row>
    <row r="39" spans="1:6" ht="25.05" customHeight="1">
      <c r="A39" s="2">
        <v>37</v>
      </c>
      <c r="B39" s="2" t="s">
        <v>181</v>
      </c>
      <c r="C39" s="2" t="s">
        <v>180</v>
      </c>
      <c r="D39" s="2">
        <v>192</v>
      </c>
      <c r="E39" s="2" t="s">
        <v>176</v>
      </c>
      <c r="F39" s="2" t="s">
        <v>153</v>
      </c>
    </row>
    <row r="40" spans="1:6" ht="25.05" customHeight="1">
      <c r="A40" s="2">
        <v>38</v>
      </c>
      <c r="B40" s="2" t="s">
        <v>182</v>
      </c>
      <c r="C40" s="2" t="s">
        <v>160</v>
      </c>
      <c r="D40" s="2">
        <v>7</v>
      </c>
      <c r="E40" s="2" t="s">
        <v>176</v>
      </c>
      <c r="F40" s="2" t="s">
        <v>153</v>
      </c>
    </row>
    <row r="41" spans="1:6" ht="25.05" customHeight="1">
      <c r="A41" s="2">
        <v>39</v>
      </c>
      <c r="B41" s="2" t="s">
        <v>182</v>
      </c>
      <c r="C41" s="2" t="s">
        <v>180</v>
      </c>
      <c r="D41" s="2">
        <v>95</v>
      </c>
      <c r="E41" s="2" t="s">
        <v>176</v>
      </c>
      <c r="F41" s="2" t="s">
        <v>153</v>
      </c>
    </row>
    <row r="42" spans="1:6" ht="30" customHeight="1">
      <c r="A42" s="2">
        <v>40</v>
      </c>
      <c r="B42" s="2" t="s">
        <v>183</v>
      </c>
      <c r="C42" s="2" t="s">
        <v>184</v>
      </c>
      <c r="D42" s="2">
        <v>800</v>
      </c>
      <c r="E42" s="2" t="s">
        <v>185</v>
      </c>
      <c r="F42" s="2" t="s">
        <v>186</v>
      </c>
    </row>
    <row r="43" spans="1:6" ht="31.5">
      <c r="A43" s="2">
        <v>41</v>
      </c>
      <c r="B43" s="2" t="s">
        <v>183</v>
      </c>
      <c r="C43" s="2" t="s">
        <v>164</v>
      </c>
      <c r="D43" s="2">
        <v>300</v>
      </c>
      <c r="E43" s="2" t="s">
        <v>185</v>
      </c>
      <c r="F43" s="2" t="s">
        <v>186</v>
      </c>
    </row>
    <row r="44" spans="1:6" ht="25.05" customHeight="1">
      <c r="A44" s="2">
        <v>42</v>
      </c>
      <c r="B44" s="2" t="s">
        <v>187</v>
      </c>
      <c r="C44" s="2"/>
      <c r="D44" s="2">
        <v>1</v>
      </c>
      <c r="E44" s="2" t="s">
        <v>167</v>
      </c>
      <c r="F44" s="2" t="s">
        <v>153</v>
      </c>
    </row>
    <row r="45" spans="1:6" ht="25.05" customHeight="1">
      <c r="A45" s="2">
        <v>43</v>
      </c>
      <c r="B45" s="2" t="s">
        <v>188</v>
      </c>
      <c r="C45" s="2"/>
      <c r="D45" s="2">
        <v>1</v>
      </c>
      <c r="E45" s="2" t="s">
        <v>167</v>
      </c>
      <c r="F45" s="2" t="s">
        <v>153</v>
      </c>
    </row>
    <row r="46" spans="1:6" ht="25.05" customHeight="1">
      <c r="A46" s="2">
        <v>44</v>
      </c>
      <c r="B46" s="2" t="s">
        <v>189</v>
      </c>
      <c r="C46" s="2" t="s">
        <v>160</v>
      </c>
      <c r="D46" s="2">
        <v>7</v>
      </c>
      <c r="E46" s="2" t="s">
        <v>176</v>
      </c>
      <c r="F46" s="2" t="s">
        <v>190</v>
      </c>
    </row>
    <row r="47" spans="1:6" ht="25.05" customHeight="1">
      <c r="A47" s="2">
        <v>45</v>
      </c>
      <c r="B47" s="2" t="s">
        <v>191</v>
      </c>
      <c r="C47" s="2" t="s">
        <v>192</v>
      </c>
      <c r="D47" s="2">
        <v>18</v>
      </c>
      <c r="E47" s="2" t="s">
        <v>193</v>
      </c>
      <c r="F47" s="2" t="s">
        <v>153</v>
      </c>
    </row>
    <row r="48" spans="1:6" ht="25.05" customHeight="1">
      <c r="A48" s="2">
        <v>46</v>
      </c>
      <c r="B48" s="2" t="s">
        <v>194</v>
      </c>
      <c r="C48" s="2" t="s">
        <v>195</v>
      </c>
      <c r="D48" s="2">
        <v>18</v>
      </c>
      <c r="E48" s="2" t="s">
        <v>176</v>
      </c>
      <c r="F48" s="2" t="s">
        <v>153</v>
      </c>
    </row>
    <row r="49" spans="1:6" ht="25.05" customHeight="1">
      <c r="A49" s="2">
        <v>47</v>
      </c>
      <c r="B49" s="2" t="s">
        <v>196</v>
      </c>
      <c r="C49" s="2" t="s">
        <v>180</v>
      </c>
      <c r="D49" s="2">
        <v>12</v>
      </c>
      <c r="E49" s="2" t="s">
        <v>176</v>
      </c>
      <c r="F49" s="2" t="s">
        <v>153</v>
      </c>
    </row>
    <row r="50" spans="1:6" ht="25.05" customHeight="1">
      <c r="A50" s="2">
        <v>48</v>
      </c>
      <c r="B50" s="2" t="s">
        <v>197</v>
      </c>
      <c r="C50" s="2" t="s">
        <v>180</v>
      </c>
      <c r="D50" s="2">
        <v>12</v>
      </c>
      <c r="E50" s="2" t="s">
        <v>176</v>
      </c>
      <c r="F50" s="2" t="s">
        <v>153</v>
      </c>
    </row>
    <row r="51" spans="1:6" ht="25.05" customHeight="1">
      <c r="A51" s="2">
        <v>49</v>
      </c>
      <c r="B51" s="2" t="s">
        <v>198</v>
      </c>
      <c r="C51" s="2" t="s">
        <v>180</v>
      </c>
      <c r="D51" s="2">
        <v>12</v>
      </c>
      <c r="E51" s="2" t="s">
        <v>176</v>
      </c>
      <c r="F51" s="2" t="s">
        <v>153</v>
      </c>
    </row>
    <row r="52" spans="1:6" ht="25.05" customHeight="1">
      <c r="A52" s="2">
        <v>50</v>
      </c>
      <c r="B52" s="2" t="s">
        <v>199</v>
      </c>
      <c r="C52" s="2" t="s">
        <v>180</v>
      </c>
      <c r="D52" s="2">
        <v>1</v>
      </c>
      <c r="E52" s="2" t="s">
        <v>176</v>
      </c>
      <c r="F52" s="2" t="s">
        <v>153</v>
      </c>
    </row>
    <row r="53" spans="1:6" ht="25.05" customHeight="1">
      <c r="A53" s="2">
        <v>51</v>
      </c>
      <c r="B53" s="2" t="s">
        <v>200</v>
      </c>
      <c r="C53" s="2"/>
      <c r="D53" s="2">
        <f>95*2</f>
        <v>190</v>
      </c>
      <c r="E53" s="2" t="s">
        <v>176</v>
      </c>
      <c r="F53" s="2" t="s">
        <v>201</v>
      </c>
    </row>
    <row r="54" spans="1:6" ht="25.05" customHeight="1">
      <c r="A54" s="2">
        <v>52</v>
      </c>
      <c r="B54" s="2" t="s">
        <v>202</v>
      </c>
      <c r="C54" s="2"/>
      <c r="D54" s="2">
        <v>95</v>
      </c>
      <c r="E54" s="2" t="s">
        <v>176</v>
      </c>
      <c r="F54" s="2" t="s">
        <v>201</v>
      </c>
    </row>
    <row r="55" spans="1:6" ht="25.05" customHeight="1">
      <c r="A55" s="2">
        <v>53</v>
      </c>
      <c r="B55" s="2" t="s">
        <v>203</v>
      </c>
      <c r="C55" s="2"/>
      <c r="D55" s="2">
        <v>95</v>
      </c>
      <c r="E55" s="2" t="s">
        <v>176</v>
      </c>
      <c r="F55" s="2" t="s">
        <v>153</v>
      </c>
    </row>
    <row r="56" spans="1:6" ht="25.05" customHeight="1">
      <c r="A56" s="2">
        <v>54</v>
      </c>
      <c r="B56" s="2" t="s">
        <v>204</v>
      </c>
      <c r="C56" s="2"/>
      <c r="D56" s="2">
        <v>95</v>
      </c>
      <c r="E56" s="2" t="s">
        <v>176</v>
      </c>
      <c r="F56" s="2" t="s">
        <v>153</v>
      </c>
    </row>
    <row r="57" spans="1:6" ht="25.05" customHeight="1">
      <c r="A57" s="2">
        <v>55</v>
      </c>
      <c r="B57" s="2" t="s">
        <v>205</v>
      </c>
      <c r="C57" s="2"/>
      <c r="D57" s="2">
        <v>95</v>
      </c>
      <c r="E57" s="2" t="s">
        <v>176</v>
      </c>
      <c r="F57" s="2" t="s">
        <v>153</v>
      </c>
    </row>
    <row r="58" spans="1:6" ht="25.05" customHeight="1">
      <c r="A58" s="2">
        <v>56</v>
      </c>
      <c r="B58" s="2" t="s">
        <v>206</v>
      </c>
      <c r="C58" s="2"/>
      <c r="D58" s="2">
        <f>95*2</f>
        <v>190</v>
      </c>
      <c r="E58" s="2" t="s">
        <v>207</v>
      </c>
      <c r="F58" s="2" t="s">
        <v>153</v>
      </c>
    </row>
    <row r="59" spans="1:6" ht="25.05" customHeight="1">
      <c r="A59" s="2">
        <v>57</v>
      </c>
      <c r="B59" s="2" t="s">
        <v>208</v>
      </c>
      <c r="D59" s="2">
        <v>1</v>
      </c>
      <c r="E59" s="2" t="s">
        <v>167</v>
      </c>
      <c r="F59" s="2" t="s">
        <v>209</v>
      </c>
    </row>
    <row r="60" spans="1:6" ht="25.05" customHeight="1">
      <c r="A60" s="2">
        <v>58</v>
      </c>
      <c r="B60" s="2" t="s">
        <v>208</v>
      </c>
      <c r="C60" s="2" t="s">
        <v>210</v>
      </c>
      <c r="D60" s="2">
        <v>1</v>
      </c>
      <c r="E60" s="2" t="s">
        <v>167</v>
      </c>
      <c r="F60" s="2" t="s">
        <v>153</v>
      </c>
    </row>
    <row r="61" spans="1:6" ht="25.05" customHeight="1">
      <c r="A61" s="2">
        <v>59</v>
      </c>
      <c r="B61" s="2" t="s">
        <v>211</v>
      </c>
      <c r="C61" s="2" t="s">
        <v>212</v>
      </c>
      <c r="D61" s="2">
        <v>700</v>
      </c>
      <c r="E61" s="2" t="s">
        <v>169</v>
      </c>
      <c r="F61" s="2" t="s">
        <v>153</v>
      </c>
    </row>
    <row r="62" spans="1:6" ht="25.05" customHeight="1">
      <c r="A62" s="2">
        <v>60</v>
      </c>
      <c r="B62" s="2" t="s">
        <v>213</v>
      </c>
      <c r="C62" s="2" t="s">
        <v>214</v>
      </c>
      <c r="D62" s="2">
        <v>950</v>
      </c>
      <c r="E62" s="2" t="s">
        <v>169</v>
      </c>
      <c r="F62" s="2" t="s">
        <v>153</v>
      </c>
    </row>
    <row r="63" spans="1:6" ht="25.05" customHeight="1">
      <c r="A63" s="2">
        <v>61</v>
      </c>
      <c r="B63" s="2" t="s">
        <v>215</v>
      </c>
      <c r="C63" s="2" t="s">
        <v>216</v>
      </c>
      <c r="D63" s="2">
        <v>760</v>
      </c>
      <c r="E63" s="2" t="s">
        <v>169</v>
      </c>
      <c r="F63" s="2" t="s">
        <v>153</v>
      </c>
    </row>
    <row r="64" spans="1:6" ht="25.05" customHeight="1">
      <c r="A64" s="2">
        <v>62</v>
      </c>
      <c r="B64" s="2" t="s">
        <v>217</v>
      </c>
      <c r="C64" s="2"/>
      <c r="D64" s="2">
        <v>95</v>
      </c>
      <c r="E64" s="2" t="s">
        <v>176</v>
      </c>
      <c r="F64" s="2" t="s">
        <v>153</v>
      </c>
    </row>
    <row r="65" spans="1:6" ht="25.05" customHeight="1">
      <c r="A65" s="2">
        <v>63</v>
      </c>
      <c r="B65" s="2" t="s">
        <v>218</v>
      </c>
      <c r="C65" s="2" t="s">
        <v>219</v>
      </c>
      <c r="D65" s="5">
        <v>800</v>
      </c>
      <c r="E65" s="2" t="s">
        <v>169</v>
      </c>
      <c r="F65" s="2" t="s">
        <v>153</v>
      </c>
    </row>
    <row r="66" spans="1:6" ht="25.05" customHeight="1">
      <c r="A66" s="2">
        <v>64</v>
      </c>
      <c r="B66" s="2" t="s">
        <v>218</v>
      </c>
      <c r="C66" s="2" t="s">
        <v>220</v>
      </c>
      <c r="D66" s="5">
        <v>800</v>
      </c>
      <c r="E66" s="2" t="s">
        <v>169</v>
      </c>
      <c r="F66" s="2" t="s">
        <v>153</v>
      </c>
    </row>
    <row r="67" spans="1:6" ht="25.05" customHeight="1">
      <c r="A67" s="2">
        <v>65</v>
      </c>
      <c r="B67" s="5" t="s">
        <v>221</v>
      </c>
      <c r="C67" s="5" t="s">
        <v>222</v>
      </c>
      <c r="D67" s="2">
        <f>5*2</f>
        <v>10</v>
      </c>
      <c r="E67" s="2" t="s">
        <v>176</v>
      </c>
      <c r="F67" s="2" t="s">
        <v>153</v>
      </c>
    </row>
    <row r="68" spans="1:6" ht="25.05" customHeight="1">
      <c r="A68" s="2">
        <v>66</v>
      </c>
      <c r="B68" s="2" t="s">
        <v>223</v>
      </c>
      <c r="C68" s="2" t="s">
        <v>224</v>
      </c>
      <c r="D68" s="2" t="s">
        <v>225</v>
      </c>
      <c r="E68" s="2" t="s">
        <v>169</v>
      </c>
      <c r="F68" s="74" t="s">
        <v>226</v>
      </c>
    </row>
    <row r="69" spans="1:6" ht="25.05" customHeight="1">
      <c r="A69" s="2">
        <v>67</v>
      </c>
      <c r="B69" s="2" t="s">
        <v>223</v>
      </c>
      <c r="C69" s="2" t="s">
        <v>227</v>
      </c>
      <c r="D69" s="2">
        <v>150</v>
      </c>
      <c r="E69" s="2" t="s">
        <v>169</v>
      </c>
      <c r="F69" s="75"/>
    </row>
    <row r="70" spans="1:6" ht="25.05" customHeight="1">
      <c r="A70" s="2">
        <v>68</v>
      </c>
      <c r="B70" s="2" t="s">
        <v>223</v>
      </c>
      <c r="C70" s="2" t="s">
        <v>228</v>
      </c>
      <c r="D70" s="2">
        <v>200</v>
      </c>
      <c r="E70" s="2" t="s">
        <v>169</v>
      </c>
      <c r="F70" s="75"/>
    </row>
    <row r="71" spans="1:6" ht="25.05" customHeight="1">
      <c r="A71" s="2">
        <v>69</v>
      </c>
      <c r="B71" s="2" t="s">
        <v>223</v>
      </c>
      <c r="C71" s="2" t="s">
        <v>229</v>
      </c>
      <c r="D71" s="2">
        <v>200</v>
      </c>
      <c r="E71" s="2" t="s">
        <v>169</v>
      </c>
      <c r="F71" s="76"/>
    </row>
    <row r="72" spans="1:6" ht="25.05" customHeight="1">
      <c r="A72" s="2">
        <v>70</v>
      </c>
      <c r="B72" s="2" t="s">
        <v>230</v>
      </c>
      <c r="C72" s="2"/>
      <c r="D72" s="2">
        <v>1</v>
      </c>
      <c r="E72" s="2" t="s">
        <v>167</v>
      </c>
      <c r="F72" s="2" t="s">
        <v>153</v>
      </c>
    </row>
    <row r="73" spans="1:6" ht="25.05" customHeight="1">
      <c r="A73" s="2">
        <v>71</v>
      </c>
      <c r="B73" s="2" t="s">
        <v>231</v>
      </c>
      <c r="C73" s="2"/>
      <c r="D73" s="2">
        <v>1</v>
      </c>
      <c r="E73" s="2" t="s">
        <v>167</v>
      </c>
      <c r="F73" s="2" t="s">
        <v>153</v>
      </c>
    </row>
    <row r="74" spans="1:6" ht="25.05" customHeight="1">
      <c r="A74" s="2">
        <v>72</v>
      </c>
      <c r="B74" s="2" t="s">
        <v>232</v>
      </c>
      <c r="C74" s="2"/>
      <c r="D74" s="2">
        <v>95</v>
      </c>
      <c r="E74" s="2" t="s">
        <v>137</v>
      </c>
      <c r="F74" s="2" t="s">
        <v>153</v>
      </c>
    </row>
    <row r="75" spans="1:6" ht="25.05" customHeight="1">
      <c r="A75" s="2">
        <v>73</v>
      </c>
      <c r="B75" s="2" t="s">
        <v>233</v>
      </c>
      <c r="C75" s="6" t="s">
        <v>234</v>
      </c>
      <c r="D75" s="2">
        <v>7</v>
      </c>
      <c r="E75" s="2" t="s">
        <v>235</v>
      </c>
      <c r="F75" s="2" t="s">
        <v>153</v>
      </c>
    </row>
    <row r="76" spans="1:6" ht="43.05" customHeight="1">
      <c r="A76" s="2">
        <v>74</v>
      </c>
      <c r="B76" s="2" t="s">
        <v>236</v>
      </c>
      <c r="C76" s="7" t="s">
        <v>237</v>
      </c>
      <c r="D76" s="2">
        <v>7</v>
      </c>
      <c r="E76" s="2" t="s">
        <v>235</v>
      </c>
      <c r="F76" s="2" t="s">
        <v>153</v>
      </c>
    </row>
    <row r="77" spans="1:6" ht="29" customHeight="1">
      <c r="A77" s="2">
        <v>75</v>
      </c>
      <c r="B77" s="2" t="s">
        <v>238</v>
      </c>
      <c r="C77" s="7" t="s">
        <v>239</v>
      </c>
      <c r="D77" s="2">
        <v>7</v>
      </c>
      <c r="E77" s="2" t="s">
        <v>235</v>
      </c>
      <c r="F77" s="2" t="s">
        <v>153</v>
      </c>
    </row>
    <row r="78" spans="1:6" ht="27" customHeight="1">
      <c r="A78" s="8">
        <v>76</v>
      </c>
      <c r="B78" s="8" t="s">
        <v>240</v>
      </c>
      <c r="C78" s="9" t="s">
        <v>241</v>
      </c>
      <c r="D78" s="8">
        <v>7</v>
      </c>
      <c r="E78" s="8" t="s">
        <v>235</v>
      </c>
      <c r="F78" s="8" t="s">
        <v>153</v>
      </c>
    </row>
    <row r="79" spans="1:6" ht="25.05" customHeight="1">
      <c r="A79" s="2">
        <v>77</v>
      </c>
      <c r="B79" s="2" t="s">
        <v>210</v>
      </c>
      <c r="C79" s="6"/>
      <c r="D79" s="2">
        <v>1</v>
      </c>
      <c r="E79" s="2" t="s">
        <v>167</v>
      </c>
      <c r="F79" s="2" t="s">
        <v>153</v>
      </c>
    </row>
    <row r="80" spans="1:6" ht="34.049999999999997" customHeight="1">
      <c r="A80" s="10"/>
      <c r="B80" s="11"/>
      <c r="C80" s="73"/>
      <c r="D80" s="73"/>
      <c r="E80" s="73"/>
      <c r="F80" s="10"/>
    </row>
    <row r="81" spans="1:6" ht="25.05" customHeight="1">
      <c r="A81" s="10"/>
      <c r="B81" s="11"/>
      <c r="C81" s="73"/>
      <c r="D81" s="73"/>
      <c r="E81" s="73"/>
      <c r="F81" s="10"/>
    </row>
    <row r="82" spans="1:6" ht="25.05" customHeight="1">
      <c r="A82" s="10"/>
      <c r="B82" s="11"/>
      <c r="C82" s="73"/>
      <c r="D82" s="73"/>
      <c r="E82" s="73"/>
      <c r="F82" s="12"/>
    </row>
  </sheetData>
  <mergeCells count="5">
    <mergeCell ref="A1:F1"/>
    <mergeCell ref="C80:E80"/>
    <mergeCell ref="C81:E81"/>
    <mergeCell ref="C82:E82"/>
    <mergeCell ref="F68:F71"/>
  </mergeCells>
  <phoneticPr fontId="27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模块配置表</vt:lpstr>
      <vt:lpstr>模块机报价表</vt:lpstr>
      <vt:lpstr>模块配置表!Print_Titles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谭敦珍的matebookxpro</cp:lastModifiedBy>
  <dcterms:created xsi:type="dcterms:W3CDTF">2021-01-29T09:03:00Z</dcterms:created>
  <dcterms:modified xsi:type="dcterms:W3CDTF">2021-03-10T05:00:45Z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